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ookup" sheetId="1" r:id="rId4"/>
    <sheet name="MALE TRACK" sheetId="2" r:id="rId5"/>
    <sheet name="MALE FIELD" sheetId="3" r:id="rId6"/>
    <sheet name="FEMALE TRACK" sheetId="4" r:id="rId7"/>
    <sheet name="FEMALE FIELD" sheetId="5" r:id="rId8"/>
    <sheet name="SCORESHEET" sheetId="6" r:id="rId9"/>
  </sheets>
</workbook>
</file>

<file path=xl/comments1.xml><?xml version="1.0" encoding="utf-8"?>
<comments xmlns="http://schemas.openxmlformats.org/spreadsheetml/2006/main">
  <authors>
    <author>Tim Norwood</author>
  </authors>
  <commentList>
    <comment ref="B4" authorId="0">
      <text>
        <r>
          <rPr>
            <sz val="11"/>
            <color indexed="8"/>
            <rFont val="Helvetica"/>
          </rPr>
          <t>Tim Norwood:
Position: For dead heats change positions in this column to indicate shared placing</t>
        </r>
      </text>
    </comment>
    <comment ref="F4" authorId="0">
      <text>
        <r>
          <rPr>
            <sz val="11"/>
            <color indexed="8"/>
            <rFont val="Helvetica"/>
          </rPr>
          <t xml:space="preserve">Tim Norwood:
Time: Use ss.0 (up to 80 secs) or m:ss.0 formats  </t>
        </r>
      </text>
    </comment>
    <comment ref="G4" authorId="0">
      <text>
        <r>
          <rPr>
            <sz val="11"/>
            <color indexed="8"/>
            <rFont val="Helvetica"/>
          </rPr>
          <t>Tim Norwood:
Points:
For dead heats change points in this column to equally share total points  between athletes</t>
        </r>
      </text>
    </comment>
  </commentList>
</comments>
</file>

<file path=xl/sharedStrings.xml><?xml version="1.0" encoding="utf-8"?>
<sst xmlns="http://schemas.openxmlformats.org/spreadsheetml/2006/main" uniqueCount="600">
  <si>
    <t>Season</t>
  </si>
  <si>
    <t>Improvements</t>
  </si>
  <si>
    <t>*Work out how to handle dead heats in scoresheet</t>
  </si>
  <si>
    <t>Division</t>
  </si>
  <si>
    <t>Division 3</t>
  </si>
  <si>
    <t>*Guideance on how to handle DF DQ?</t>
  </si>
  <si>
    <t>*Guidance/validation on how to enter distance times?</t>
  </si>
  <si>
    <t>Match</t>
  </si>
  <si>
    <t>Match 1</t>
  </si>
  <si>
    <t>*Add league records and lookup</t>
  </si>
  <si>
    <t>Venue</t>
  </si>
  <si>
    <t>Grangemouth</t>
  </si>
  <si>
    <t>Clubs</t>
  </si>
  <si>
    <t>East Kilbride AC</t>
  </si>
  <si>
    <t>Hamilton AAC</t>
  </si>
  <si>
    <t>Nithsdale AC</t>
  </si>
  <si>
    <t>Stewartry AC</t>
  </si>
  <si>
    <t>Motherwell AC</t>
  </si>
  <si>
    <t>Helensburgh AC</t>
  </si>
  <si>
    <t>Cumbernauld AC</t>
  </si>
  <si>
    <t>-</t>
  </si>
  <si>
    <t>Number allocation</t>
  </si>
  <si>
    <t>Column</t>
  </si>
  <si>
    <t>MALE TRACK</t>
  </si>
  <si>
    <t>MALE FIELD</t>
  </si>
  <si>
    <t>FEMALE TRACK</t>
  </si>
  <si>
    <t>FEMALE FIELD</t>
  </si>
  <si>
    <t>A</t>
  </si>
  <si>
    <t>3000M Senior Men A</t>
  </si>
  <si>
    <t>LONG JUMP Under 11 Boys A</t>
  </si>
  <si>
    <t>300M Under 17 Women A</t>
  </si>
  <si>
    <t>LONG JUMP Under 13 Girls A</t>
  </si>
  <si>
    <t>B</t>
  </si>
  <si>
    <t>3000M Senior Men B</t>
  </si>
  <si>
    <t>LONG JUMP Under 11 Boys B</t>
  </si>
  <si>
    <t>300M Under 17 Women B</t>
  </si>
  <si>
    <t>LONG JUMP Under 13 Girls B</t>
  </si>
  <si>
    <t>3000M Masters Men A</t>
  </si>
  <si>
    <t>DISCUS Under 15 Boys A</t>
  </si>
  <si>
    <t>400M Senior Women A</t>
  </si>
  <si>
    <t>SHOT PUTT Senior Women A</t>
  </si>
  <si>
    <t>DISCUS Under 15 Boys B</t>
  </si>
  <si>
    <t>400M Senior Women B</t>
  </si>
  <si>
    <t>SHOT PUTT Senior Women B</t>
  </si>
  <si>
    <t>400M Under 17 Men A</t>
  </si>
  <si>
    <t>SHOT PUTT Under 15 Boys A</t>
  </si>
  <si>
    <t>80M Under 11 Girls A</t>
  </si>
  <si>
    <t>LONG JUMP Under 11 Girls A</t>
  </si>
  <si>
    <t>400M Under 17 Men B</t>
  </si>
  <si>
    <t>SHOT PUTT Under 15 Boys B</t>
  </si>
  <si>
    <t>80M Under 11 Girls B</t>
  </si>
  <si>
    <t>LONG JUMP Under 11 Girls B</t>
  </si>
  <si>
    <t>400M Senior Men A</t>
  </si>
  <si>
    <t>HIGH JUMP Under 13 Boys A</t>
  </si>
  <si>
    <t>100M Under 13 Girls A</t>
  </si>
  <si>
    <t>LONG JUMP Under 17 Women A</t>
  </si>
  <si>
    <t>400M Senior Men B</t>
  </si>
  <si>
    <t>HIGH JUMP Under 13 Boys B</t>
  </si>
  <si>
    <t>100M Under 13 Girls B</t>
  </si>
  <si>
    <t>LONG JUMP Under 17 Women B</t>
  </si>
  <si>
    <t>80M Under 11 Boys A</t>
  </si>
  <si>
    <t>LONG JUMP Senior Men A</t>
  </si>
  <si>
    <t>100M Under 15 Girls A</t>
  </si>
  <si>
    <t>DISCUS Under 15 Girls A</t>
  </si>
  <si>
    <t>80M Under 11 Boys B</t>
  </si>
  <si>
    <t>LONG JUMP Senior Men B</t>
  </si>
  <si>
    <t>100M Under 15 Girls B</t>
  </si>
  <si>
    <t>DISCUS Under 15 Girls B</t>
  </si>
  <si>
    <t>100M Under 13 Boys A</t>
  </si>
  <si>
    <t>DISCUS Under 17 Men A</t>
  </si>
  <si>
    <t>100M Under 17 Women A</t>
  </si>
  <si>
    <t>LONG JUMP Under 15 Girls A</t>
  </si>
  <si>
    <t>100M Under 13 Boys B</t>
  </si>
  <si>
    <t>DISCUS Under 17 Men B</t>
  </si>
  <si>
    <t>100M Under 17 Women B</t>
  </si>
  <si>
    <t>LONG JUMP Under 15 Girls B</t>
  </si>
  <si>
    <t>100M Under 15 Boys A</t>
  </si>
  <si>
    <t>LONG JUMP Under 17 Men A</t>
  </si>
  <si>
    <t>100M Senior Women A</t>
  </si>
  <si>
    <t>SHOT PUTT Under 17 Women A</t>
  </si>
  <si>
    <t>100M Under 15 Boys B</t>
  </si>
  <si>
    <t>LONG JUMP Under 17 Men B</t>
  </si>
  <si>
    <t>100M Senior Women B</t>
  </si>
  <si>
    <t>SHOT PUTT Under 17 Women B</t>
  </si>
  <si>
    <t>100M Under 17 Men A</t>
  </si>
  <si>
    <t>LONG JUMP Under 13 Boys A</t>
  </si>
  <si>
    <t>100M Masters Women A</t>
  </si>
  <si>
    <t>100M Under 17 Men B</t>
  </si>
  <si>
    <t>LONG JUMP Under 13 Boys B</t>
  </si>
  <si>
    <t>100M Masters Women B</t>
  </si>
  <si>
    <t>100M Senior Men A</t>
  </si>
  <si>
    <t>DISCUS Senior Men A</t>
  </si>
  <si>
    <t>600M Under 11 Girls A</t>
  </si>
  <si>
    <t>100M Senior Men B</t>
  </si>
  <si>
    <t>DISCUS Senior Men B</t>
  </si>
  <si>
    <t>600M Under 11 Girls B</t>
  </si>
  <si>
    <t>100M Masters Men A</t>
  </si>
  <si>
    <t>800M Under 13 Girls A</t>
  </si>
  <si>
    <t>100M Masters Men B</t>
  </si>
  <si>
    <t>800M Under 13 Girls B</t>
  </si>
  <si>
    <t>600M Under 11 Boys A</t>
  </si>
  <si>
    <t>800M Under 15 Girls A</t>
  </si>
  <si>
    <t>600M Under 11 Boys B</t>
  </si>
  <si>
    <t>800M Under 15 Girls B</t>
  </si>
  <si>
    <t>800M Under 13 Boys A</t>
  </si>
  <si>
    <t>800M Under 17 Women A</t>
  </si>
  <si>
    <t>800M Under 13 Boys B</t>
  </si>
  <si>
    <t>800M Under 17 Women B</t>
  </si>
  <si>
    <t>800M Under 15 Boys A</t>
  </si>
  <si>
    <t>800M Senior Women A</t>
  </si>
  <si>
    <t>800M Under 15 Boys B</t>
  </si>
  <si>
    <t>800M Senior Women B</t>
  </si>
  <si>
    <t>800M Under 17 Men A</t>
  </si>
  <si>
    <t>800M Masters Women A</t>
  </si>
  <si>
    <t>800M Under 17 Men B</t>
  </si>
  <si>
    <t>800M Masters Women B</t>
  </si>
  <si>
    <t>800M Senior Men A</t>
  </si>
  <si>
    <t>800M Senior Men B</t>
  </si>
  <si>
    <t>800M Masters Men A</t>
  </si>
  <si>
    <t>800M Masters Men B</t>
  </si>
  <si>
    <t>4 X 100M Under 11 Boys</t>
  </si>
  <si>
    <t>4 X 100M Under 13 Boys</t>
  </si>
  <si>
    <t>4 X 100M Under 15 Boys</t>
  </si>
  <si>
    <t>4 X 100M Under 17 Men</t>
  </si>
  <si>
    <t>4 X 100M Senior Men</t>
  </si>
  <si>
    <t>LEAGUE POINTS</t>
  </si>
  <si>
    <t>Position</t>
  </si>
  <si>
    <t>Points</t>
  </si>
  <si>
    <t>CSSAL Division 3 Match 1 Grangemouth</t>
  </si>
  <si>
    <t>MALE TRACK RESULTS</t>
  </si>
  <si>
    <t>Pos.</t>
  </si>
  <si>
    <t>No.</t>
  </si>
  <si>
    <t>Name</t>
  </si>
  <si>
    <t>Club</t>
  </si>
  <si>
    <t>Time</t>
  </si>
  <si>
    <t>secs</t>
  </si>
  <si>
    <t>Cameron Richardson</t>
  </si>
  <si>
    <t>Luke Kirwan</t>
  </si>
  <si>
    <t>Martin Lynas</t>
  </si>
  <si>
    <t>Craig MacKenzie</t>
  </si>
  <si>
    <t>Mark Gallacher</t>
  </si>
  <si>
    <t>Christopher White</t>
  </si>
  <si>
    <t>Iain Cunningham</t>
  </si>
  <si>
    <t>Euan Kemp</t>
  </si>
  <si>
    <t>Jack McLeneghen</t>
  </si>
  <si>
    <t>Jacob Connelly</t>
  </si>
  <si>
    <t>Ben Farrar</t>
  </si>
  <si>
    <t>Sean Kennedy</t>
  </si>
  <si>
    <t>Aiden Abberley</t>
  </si>
  <si>
    <t>Arran Cullen</t>
  </si>
  <si>
    <t>Lewis Brown</t>
  </si>
  <si>
    <t>Daniel Winning</t>
  </si>
  <si>
    <t>Aiden Gilbride</t>
  </si>
  <si>
    <t>Amit Kumar</t>
  </si>
  <si>
    <t>Adam Laird</t>
  </si>
  <si>
    <t>Lawrence McCluskey</t>
  </si>
  <si>
    <t>Ciaran Blake</t>
  </si>
  <si>
    <t>Alex Waugh</t>
  </si>
  <si>
    <t>Charlie Caygill</t>
  </si>
  <si>
    <t>Sam McKelvie</t>
  </si>
  <si>
    <t>Finlay Adkins</t>
  </si>
  <si>
    <t>Rory Murray</t>
  </si>
  <si>
    <t>Hayden MacDonald</t>
  </si>
  <si>
    <t>Matthew Gall</t>
  </si>
  <si>
    <t>Greig Roberts</t>
  </si>
  <si>
    <t>Cameron Muffet</t>
  </si>
  <si>
    <t>George McKenzie</t>
  </si>
  <si>
    <t>Louis Wishart</t>
  </si>
  <si>
    <t>Adam Aitkinson</t>
  </si>
  <si>
    <t>Cameron MacDonald</t>
  </si>
  <si>
    <t>William Bailey</t>
  </si>
  <si>
    <t>Stuart Hawkins</t>
  </si>
  <si>
    <t>Tommy Smith</t>
  </si>
  <si>
    <t>Daniel Boyle</t>
  </si>
  <si>
    <t>Robert Court</t>
  </si>
  <si>
    <t>Duglas Miller</t>
  </si>
  <si>
    <t>Sebastian Carrick</t>
  </si>
  <si>
    <t>Owen Selfridge</t>
  </si>
  <si>
    <t>Finlay Waugh</t>
  </si>
  <si>
    <t>Jamie Tobin</t>
  </si>
  <si>
    <t>Ewan Robb</t>
  </si>
  <si>
    <t>Josh Bain</t>
  </si>
  <si>
    <t>Paul Aitkinson</t>
  </si>
  <si>
    <t>Jay Steele</t>
  </si>
  <si>
    <t>Lewis Mitchell</t>
  </si>
  <si>
    <t>Michael Cairns</t>
  </si>
  <si>
    <t>Max Boyd</t>
  </si>
  <si>
    <t>Ryan Clydsdale</t>
  </si>
  <si>
    <t>???????</t>
  </si>
  <si>
    <t>Christopher Yau</t>
  </si>
  <si>
    <t>Evan Bridges</t>
  </si>
  <si>
    <t>James Caygill</t>
  </si>
  <si>
    <t>Ross Clark</t>
  </si>
  <si>
    <t>Owen Doyle</t>
  </si>
  <si>
    <t>Josh Maitland</t>
  </si>
  <si>
    <t>Greg Kelly</t>
  </si>
  <si>
    <t>Stephen Ross</t>
  </si>
  <si>
    <t>Tom Timmons</t>
  </si>
  <si>
    <t>Scott Wrisberg</t>
  </si>
  <si>
    <t>Alan Robertson</t>
  </si>
  <si>
    <t>Andrew Clydsdale</t>
  </si>
  <si>
    <t>David Pegrum</t>
  </si>
  <si>
    <t>James Smith</t>
  </si>
  <si>
    <t>Fraser Hopkins</t>
  </si>
  <si>
    <t>Greg Aitkinson</t>
  </si>
  <si>
    <t>Calum Hendry</t>
  </si>
  <si>
    <t>01:55.8</t>
  </si>
  <si>
    <t>02:02.2</t>
  </si>
  <si>
    <t>Sam Dow</t>
  </si>
  <si>
    <t>01:57.5</t>
  </si>
  <si>
    <t>Sam Hosie</t>
  </si>
  <si>
    <t>02:03.2</t>
  </si>
  <si>
    <t>Andrew McNair</t>
  </si>
  <si>
    <t>02:01.9</t>
  </si>
  <si>
    <t>Cameron Williams</t>
  </si>
  <si>
    <t>02:13.7</t>
  </si>
  <si>
    <t>02:09.7</t>
  </si>
  <si>
    <t>Ethan Stitt</t>
  </si>
  <si>
    <t>02:23.3</t>
  </si>
  <si>
    <t>2.30.33</t>
  </si>
  <si>
    <t>Jamie Scullion</t>
  </si>
  <si>
    <t>2.42.01</t>
  </si>
  <si>
    <t>Stuart Russell</t>
  </si>
  <si>
    <t>2.30.65</t>
  </si>
  <si>
    <t>Jude Neville</t>
  </si>
  <si>
    <t>2.42.39</t>
  </si>
  <si>
    <t>2.35.70</t>
  </si>
  <si>
    <t>Calum Agnew</t>
  </si>
  <si>
    <t>2.54.18</t>
  </si>
  <si>
    <t>Lucas Frew</t>
  </si>
  <si>
    <t>2.44.91</t>
  </si>
  <si>
    <t>Euan Walker</t>
  </si>
  <si>
    <t>3.01.55</t>
  </si>
  <si>
    <t>Alasdair Thomson</t>
  </si>
  <si>
    <t>2.50.78</t>
  </si>
  <si>
    <t>Johnny Brown</t>
  </si>
  <si>
    <t>2.59.81</t>
  </si>
  <si>
    <t>Jacob Brown</t>
  </si>
  <si>
    <t>2.16.30</t>
  </si>
  <si>
    <t>Calum Little</t>
  </si>
  <si>
    <t>2.24.12</t>
  </si>
  <si>
    <t>Dylan Drummond</t>
  </si>
  <si>
    <t>2.25.58</t>
  </si>
  <si>
    <t>2.35.59</t>
  </si>
  <si>
    <t>2.30.76</t>
  </si>
  <si>
    <t>Joseph Hagen</t>
  </si>
  <si>
    <t>2.37.03</t>
  </si>
  <si>
    <t>Hamish Anderson</t>
  </si>
  <si>
    <t>2.34.67</t>
  </si>
  <si>
    <t>Finn Burden</t>
  </si>
  <si>
    <t>2.43.42</t>
  </si>
  <si>
    <t>Hamish Coutts</t>
  </si>
  <si>
    <t>2.07.22</t>
  </si>
  <si>
    <t>Luke Poutney</t>
  </si>
  <si>
    <t>2.16.44</t>
  </si>
  <si>
    <t>2.28.51</t>
  </si>
  <si>
    <t>2.44.49</t>
  </si>
  <si>
    <t>02:01.8</t>
  </si>
  <si>
    <t>Daniel Martin</t>
  </si>
  <si>
    <t>02:07.2</t>
  </si>
  <si>
    <t>Grant Baillie</t>
  </si>
  <si>
    <t>02:03.4</t>
  </si>
  <si>
    <t>02:13.2</t>
  </si>
  <si>
    <t>02:04.8</t>
  </si>
  <si>
    <t>2;18.11</t>
  </si>
  <si>
    <t>Tommy Sneddon</t>
  </si>
  <si>
    <t>02:45.3</t>
  </si>
  <si>
    <t>02:34.2</t>
  </si>
  <si>
    <t>Gordon Selfridge</t>
  </si>
  <si>
    <t>02:45.9</t>
  </si>
  <si>
    <t>Robert Pattinson</t>
  </si>
  <si>
    <t>02:30.6</t>
  </si>
  <si>
    <t>02:54.0</t>
  </si>
  <si>
    <t>01:04.7</t>
  </si>
  <si>
    <t>01:05.0</t>
  </si>
  <si>
    <t>01:07.1</t>
  </si>
  <si>
    <t>01:00.9</t>
  </si>
  <si>
    <t>01:02.5</t>
  </si>
  <si>
    <t>DQ</t>
  </si>
  <si>
    <t>MALE FIELD RESULTS</t>
  </si>
  <si>
    <t>Distance</t>
  </si>
  <si>
    <t>Ethan Stiti</t>
  </si>
  <si>
    <t>Nathan Yardley</t>
  </si>
  <si>
    <t>Inigo Madriaga</t>
  </si>
  <si>
    <t>Luke Joyce</t>
  </si>
  <si>
    <t>Elliot Gentles</t>
  </si>
  <si>
    <t>Greg Roberts</t>
  </si>
  <si>
    <t>Calum Hopkins</t>
  </si>
  <si>
    <t>Ewan Barrie</t>
  </si>
  <si>
    <t>Calum Stewart</t>
  </si>
  <si>
    <t>Jamie Holland</t>
  </si>
  <si>
    <t>Seb Carrick</t>
  </si>
  <si>
    <t>A McMonagle</t>
  </si>
  <si>
    <t>Harry Mulvey</t>
  </si>
  <si>
    <t>Chris McKinlay</t>
  </si>
  <si>
    <t>James Wallace</t>
  </si>
  <si>
    <t>Graeme Aitkinson</t>
  </si>
  <si>
    <t>Euan Waugh</t>
  </si>
  <si>
    <t>Ryan Clydesdale</t>
  </si>
  <si>
    <t>Thomas O'Hear</t>
  </si>
  <si>
    <t>Struan Holland</t>
  </si>
  <si>
    <t>Alastair Thomson</t>
  </si>
  <si>
    <t>StevenGiullianotti</t>
  </si>
  <si>
    <t>Max McCafferty</t>
  </si>
  <si>
    <t>Keith Garrow</t>
  </si>
  <si>
    <t>Grant Little</t>
  </si>
  <si>
    <t>FEMALE TRACK RESULTS</t>
  </si>
  <si>
    <t>Michaela Dwyer</t>
  </si>
  <si>
    <t>Sophie Hanlon</t>
  </si>
  <si>
    <t>Chloe Mulligan</t>
  </si>
  <si>
    <t>Jessica Hagan</t>
  </si>
  <si>
    <t>Elizabeth Jennings</t>
  </si>
  <si>
    <t>Katrina McEwan</t>
  </si>
  <si>
    <t>Chloe Murphy</t>
  </si>
  <si>
    <t>Alex Burns</t>
  </si>
  <si>
    <t>Alicia Paton</t>
  </si>
  <si>
    <t>Cliona Ferguson</t>
  </si>
  <si>
    <t>Lisa White</t>
  </si>
  <si>
    <t>Melissa Manfredini</t>
  </si>
  <si>
    <t>Gemma Woods</t>
  </si>
  <si>
    <t>Hannah Dwyer</t>
  </si>
  <si>
    <t>Keri Welsford</t>
  </si>
  <si>
    <t>Madeleine Hopkins</t>
  </si>
  <si>
    <t>Zoe McMahon</t>
  </si>
  <si>
    <t>Skye Rae</t>
  </si>
  <si>
    <t>Lucy Robertson</t>
  </si>
  <si>
    <t>Olivia Boyle</t>
  </si>
  <si>
    <t>Eva Rooney</t>
  </si>
  <si>
    <t>Maddie Rooney</t>
  </si>
  <si>
    <t>Jenna Booth</t>
  </si>
  <si>
    <t>Taylor Frame</t>
  </si>
  <si>
    <t>15.33.</t>
  </si>
  <si>
    <t>Casandra Manfredini</t>
  </si>
  <si>
    <t>Eve Hillen</t>
  </si>
  <si>
    <t>Molly Reville</t>
  </si>
  <si>
    <t>Eilidh Boyle</t>
  </si>
  <si>
    <t>Sarah Mitchell</t>
  </si>
  <si>
    <t>Sarah Clydsdale</t>
  </si>
  <si>
    <t>Taylor McNamara</t>
  </si>
  <si>
    <t>Megan McAllister</t>
  </si>
  <si>
    <t>Nina Walshkirk</t>
  </si>
  <si>
    <t>Grace Roberts</t>
  </si>
  <si>
    <t>Katie Reville</t>
  </si>
  <si>
    <t>Nikala Humphreys</t>
  </si>
  <si>
    <t>Emily Miller</t>
  </si>
  <si>
    <t>Sophie Dwyer</t>
  </si>
  <si>
    <t>Sabrina Henry</t>
  </si>
  <si>
    <t>Lauren Walsh</t>
  </si>
  <si>
    <t>Amy Court</t>
  </si>
  <si>
    <t>Katie Duffner</t>
  </si>
  <si>
    <t>Rachael Knox</t>
  </si>
  <si>
    <t>Hannah Dalziel</t>
  </si>
  <si>
    <t>Abby Duffner</t>
  </si>
  <si>
    <t>Sophie Michie</t>
  </si>
  <si>
    <t>Freya Fennie</t>
  </si>
  <si>
    <t>Beth Tobin</t>
  </si>
  <si>
    <t>Emily Butcher</t>
  </si>
  <si>
    <t>Erin O'Neill</t>
  </si>
  <si>
    <t>Jessica Hagen</t>
  </si>
  <si>
    <t>Olivia McKale</t>
  </si>
  <si>
    <t>Jennifer McBride</t>
  </si>
  <si>
    <t>Kayleigh McKinlay</t>
  </si>
  <si>
    <t>Megan Brady</t>
  </si>
  <si>
    <t>Fiona Steele</t>
  </si>
  <si>
    <t>Jayne Kirkpatrick</t>
  </si>
  <si>
    <t>Gemma Kirwan</t>
  </si>
  <si>
    <t>Joyce Rammell</t>
  </si>
  <si>
    <t>Cara Gilbride</t>
  </si>
  <si>
    <t>2.04.72</t>
  </si>
  <si>
    <t>Emma Gilchrist</t>
  </si>
  <si>
    <t>2.12.00</t>
  </si>
  <si>
    <t>Emma Kelly</t>
  </si>
  <si>
    <t>2.05.45</t>
  </si>
  <si>
    <t>Eva Burns</t>
  </si>
  <si>
    <t>2.14.56</t>
  </si>
  <si>
    <t>2.05.73</t>
  </si>
  <si>
    <t>2.16.22</t>
  </si>
  <si>
    <t>Imogen Hannay</t>
  </si>
  <si>
    <t>2.07.50</t>
  </si>
  <si>
    <t>Millie Aitkin</t>
  </si>
  <si>
    <t>2.18.69</t>
  </si>
  <si>
    <t>Jenna Gallacher</t>
  </si>
  <si>
    <t>2.22.69</t>
  </si>
  <si>
    <t>Amy Cruden</t>
  </si>
  <si>
    <t>2.33.15</t>
  </si>
  <si>
    <t>2.23.34</t>
  </si>
  <si>
    <t>Claudia Delchow</t>
  </si>
  <si>
    <t>2.33.06</t>
  </si>
  <si>
    <t>Keri Reilly</t>
  </si>
  <si>
    <t>2.30.70</t>
  </si>
  <si>
    <t>Emma Jeffrey</t>
  </si>
  <si>
    <t>Leah Muirhead</t>
  </si>
  <si>
    <t>2.49.75</t>
  </si>
  <si>
    <t>Abbie Kirwan</t>
  </si>
  <si>
    <t>2.48.33</t>
  </si>
  <si>
    <t>Cavan Marie Ryan</t>
  </si>
  <si>
    <t>2.52.82</t>
  </si>
  <si>
    <t>Amelia Murphy</t>
  </si>
  <si>
    <t>3.01.53</t>
  </si>
  <si>
    <t>Eilidh Henderson</t>
  </si>
  <si>
    <t>2.53.44</t>
  </si>
  <si>
    <t>3.02.75</t>
  </si>
  <si>
    <t>Evelyn Dennison</t>
  </si>
  <si>
    <t>3.03.83</t>
  </si>
  <si>
    <t>Ruby Walshkirk</t>
  </si>
  <si>
    <t>3.08.36</t>
  </si>
  <si>
    <t>Lucy Muirhead</t>
  </si>
  <si>
    <t>2.26.62</t>
  </si>
  <si>
    <t>Hannah Anderson</t>
  </si>
  <si>
    <t>2.26.65</t>
  </si>
  <si>
    <t>Zoe Hawkins</t>
  </si>
  <si>
    <t>2.33.62</t>
  </si>
  <si>
    <t>Joey Leach</t>
  </si>
  <si>
    <t>2.44.88.</t>
  </si>
  <si>
    <t>Jenna Kennedy</t>
  </si>
  <si>
    <t>2.41.80</t>
  </si>
  <si>
    <t>Chloe Balfour</t>
  </si>
  <si>
    <t>3.03.58</t>
  </si>
  <si>
    <t>Linzi Howat</t>
  </si>
  <si>
    <t>2.50.55</t>
  </si>
  <si>
    <t>3.08.14</t>
  </si>
  <si>
    <t>Saiorsa Ferguson</t>
  </si>
  <si>
    <t>2.52.59</t>
  </si>
  <si>
    <t>Gemma Caygill</t>
  </si>
  <si>
    <t>2.58.56</t>
  </si>
  <si>
    <t>Katie Flett</t>
  </si>
  <si>
    <t>3.00.94</t>
  </si>
  <si>
    <t>Lucy Sommerville</t>
  </si>
  <si>
    <t>2.22.77</t>
  </si>
  <si>
    <t>2.42.17</t>
  </si>
  <si>
    <t>Lori MacDonald</t>
  </si>
  <si>
    <t>2.55.87</t>
  </si>
  <si>
    <t>Jenny Ireland</t>
  </si>
  <si>
    <t>2.27.91</t>
  </si>
  <si>
    <t>2.40.06</t>
  </si>
  <si>
    <t>2.32.98</t>
  </si>
  <si>
    <t>Kelly Baillie</t>
  </si>
  <si>
    <t>2.51.89</t>
  </si>
  <si>
    <t>3.14.58</t>
  </si>
  <si>
    <t>Phyllis Hands</t>
  </si>
  <si>
    <t>3.11.48</t>
  </si>
  <si>
    <t>3.15.24</t>
  </si>
  <si>
    <t>FEMALE FIELD RESULTS</t>
  </si>
  <si>
    <t>Niamh Horbury</t>
  </si>
  <si>
    <t>Ellie Flett</t>
  </si>
  <si>
    <t>Stephanie Daichow</t>
  </si>
  <si>
    <t>Amber Court</t>
  </si>
  <si>
    <t>Madeline Robinson</t>
  </si>
  <si>
    <t>Laura Muirhead</t>
  </si>
  <si>
    <t>Elise Macduff</t>
  </si>
  <si>
    <t>Rachel Davidson</t>
  </si>
  <si>
    <t>Amber Muirhead</t>
  </si>
  <si>
    <t>Mia Forrest</t>
  </si>
  <si>
    <t>Janna Gallacher</t>
  </si>
  <si>
    <t>Beth Agnew</t>
  </si>
  <si>
    <t>Lori Macdonald</t>
  </si>
  <si>
    <t>Elise Forrest</t>
  </si>
  <si>
    <t>Hannah Sleigh</t>
  </si>
  <si>
    <t>Amy Hendry</t>
  </si>
  <si>
    <t>Hannah Wallace</t>
  </si>
  <si>
    <t>Hannah Bennet</t>
  </si>
  <si>
    <t>Emma Brown</t>
  </si>
  <si>
    <t>Lucy Bowman</t>
  </si>
  <si>
    <t>Leona Japp</t>
  </si>
  <si>
    <t>Select Club to see results</t>
  </si>
  <si>
    <t>31 &amp; 32</t>
  </si>
  <si>
    <t>33 &amp; 34</t>
  </si>
  <si>
    <t>35 &amp; 36</t>
  </si>
  <si>
    <t>37 &amp; 38</t>
  </si>
  <si>
    <t>39 &amp; 40</t>
  </si>
  <si>
    <t>41 &amp; 42</t>
  </si>
  <si>
    <t>43 &amp; 44</t>
  </si>
  <si>
    <t xml:space="preserve"> &amp; </t>
  </si>
  <si>
    <t>Top left cell</t>
  </si>
  <si>
    <t>Result</t>
  </si>
  <si>
    <t>'MALE TRACK'!B3</t>
  </si>
  <si>
    <t>'MALE TRACK'!I3</t>
  </si>
  <si>
    <t>'MALE TRACK'!B14</t>
  </si>
  <si>
    <t>'MALE TRACK'!B234</t>
  </si>
  <si>
    <t>'MALE TRACK'!B25</t>
  </si>
  <si>
    <t>'MALE TRACK'!I25</t>
  </si>
  <si>
    <t>'MALE TRACK'!B36</t>
  </si>
  <si>
    <t>'MALE TRACK'!I36</t>
  </si>
  <si>
    <t>'MALE TRACK'!B47</t>
  </si>
  <si>
    <t>'MALE TRACK'!I47</t>
  </si>
  <si>
    <t>'MALE TRACK'!B58</t>
  </si>
  <si>
    <t>'MALE TRACK'!I58</t>
  </si>
  <si>
    <t>'MALE TRACK'!B69</t>
  </si>
  <si>
    <t>'MALE TRACK'!I69</t>
  </si>
  <si>
    <t>'MALE TRACK'!B80</t>
  </si>
  <si>
    <t>'MALE TRACK'!I80</t>
  </si>
  <si>
    <t>'MALE TRACK'!B91</t>
  </si>
  <si>
    <t>'MALE TRACK'!I91</t>
  </si>
  <si>
    <t>'MALE TRACK'!B102</t>
  </si>
  <si>
    <t>'MALE TRACK'!I102</t>
  </si>
  <si>
    <t>'MALE TRACK'!B113</t>
  </si>
  <si>
    <t>'MALE TRACK'!I113</t>
  </si>
  <si>
    <t>'MALE TRACK'!B124</t>
  </si>
  <si>
    <t>'MALE TRACK'!I124</t>
  </si>
  <si>
    <t>'MALE TRACK'!B135</t>
  </si>
  <si>
    <t>'MALE TRACK'!I135</t>
  </si>
  <si>
    <t>'MALE TRACK'!B146</t>
  </si>
  <si>
    <t>'MALE TRACK'!I146</t>
  </si>
  <si>
    <t>'MALE TRACK'!B157</t>
  </si>
  <si>
    <t>'MALE TRACK'!I157</t>
  </si>
  <si>
    <t>'MALE TRACK'!B168</t>
  </si>
  <si>
    <t>'MALE TRACK'!I168</t>
  </si>
  <si>
    <t>'MALE TRACK'!B179</t>
  </si>
  <si>
    <t>'MALE TRACK'!B190</t>
  </si>
  <si>
    <t>'MALE TRACK'!B201</t>
  </si>
  <si>
    <t>'MALE TRACK'!B212</t>
  </si>
  <si>
    <t>'MALE TRACK'!B223</t>
  </si>
  <si>
    <t>MALE TRACK TOTAL</t>
  </si>
  <si>
    <t>CHECK</t>
  </si>
  <si>
    <t>'MALE FIELD'!B3</t>
  </si>
  <si>
    <t>'MALE FIELD'!I3</t>
  </si>
  <si>
    <t>'MALE FIELD'!B14</t>
  </si>
  <si>
    <t>'MALE FIELD'!I14</t>
  </si>
  <si>
    <t>'MALE FIELD'!B25</t>
  </si>
  <si>
    <t>'MALE FIELD'!I25</t>
  </si>
  <si>
    <t>'MALE FIELD'!B36</t>
  </si>
  <si>
    <t>'MALE FIELD'!I36</t>
  </si>
  <si>
    <t>'MALE FIELD'!B47</t>
  </si>
  <si>
    <t>'MALE FIELD'!I47</t>
  </si>
  <si>
    <t>'MALE FIELD'!B58</t>
  </si>
  <si>
    <t>'MALE FIELD'!I58</t>
  </si>
  <si>
    <t>'MALE FIELD'!B69</t>
  </si>
  <si>
    <t>'MALE FIELD'!I69</t>
  </si>
  <si>
    <t>'MALE FIELD'!B80</t>
  </si>
  <si>
    <t>'MALE FIELD'!I80</t>
  </si>
  <si>
    <t>'MALE FIELD'!B91</t>
  </si>
  <si>
    <t>'MALE FIELD'!I91</t>
  </si>
  <si>
    <t>'MALE FIELD'!B102</t>
  </si>
  <si>
    <t>MALE FIELD TOTAL</t>
  </si>
  <si>
    <t>'FEMALE TRACK'!B3</t>
  </si>
  <si>
    <t>'FEMALE TRACK'!I3</t>
  </si>
  <si>
    <t>'FEMALE TRACK'!B14</t>
  </si>
  <si>
    <t>'FEMALE TRACK'!I14</t>
  </si>
  <si>
    <t>'FEMALE TRACK'!B25</t>
  </si>
  <si>
    <t>'FEMALE TRACK'!I25</t>
  </si>
  <si>
    <t>'FEMALE TRACK'!B36</t>
  </si>
  <si>
    <t>'FEMALE TRACK'!I36</t>
  </si>
  <si>
    <t>'FEMALE TRACK'!B47</t>
  </si>
  <si>
    <t>'FEMALE TRACK'!I47</t>
  </si>
  <si>
    <t>'FEMALE TRACK'!B58</t>
  </si>
  <si>
    <t>'FEMALE TRACK'!I58</t>
  </si>
  <si>
    <t>'FEMALE TRACK'!B69</t>
  </si>
  <si>
    <t>'FEMALE TRACK'!I69</t>
  </si>
  <si>
    <t>'FEMALE TRACK'!B80</t>
  </si>
  <si>
    <t>'FEMALE TRACK'!I80</t>
  </si>
  <si>
    <t>'FEMALE TRACK'!B91</t>
  </si>
  <si>
    <t>'FEMALE TRACK'!I91</t>
  </si>
  <si>
    <t>'FEMALE TRACK'!B102</t>
  </si>
  <si>
    <t>'FEMALE TRACK'!I102</t>
  </si>
  <si>
    <t>'FEMALE TRACK'!B113</t>
  </si>
  <si>
    <t>'FEMALE TRACK'!I113</t>
  </si>
  <si>
    <t>'FEMALE TRACK'!B124</t>
  </si>
  <si>
    <t>'FEMALE TRACK'!I124</t>
  </si>
  <si>
    <t>'FEMALE TRACK'!B135</t>
  </si>
  <si>
    <t>'FEMALE TRACK'!I135</t>
  </si>
  <si>
    <t>'FEMALE TRACK'!B146</t>
  </si>
  <si>
    <t>'FEMALE TRACK'!I146</t>
  </si>
  <si>
    <t>'FEMALE TRACK'!B157</t>
  </si>
  <si>
    <t>FEMALE TRACK TOTAL</t>
  </si>
  <si>
    <t>'FEMALE FIELD'!B3</t>
  </si>
  <si>
    <t>'FEMALE FIELD'!I3</t>
  </si>
  <si>
    <t>'FEMALE FIELD'!B14</t>
  </si>
  <si>
    <t>'FEMALE FIELD'!I14</t>
  </si>
  <si>
    <t>'FEMALE FIELD'!B25</t>
  </si>
  <si>
    <t>'FEMALE FIELD'!I25</t>
  </si>
  <si>
    <t>'FEMALE FIELD'!B36</t>
  </si>
  <si>
    <t>'FEMALE FIELD'!I36</t>
  </si>
  <si>
    <t>'FEMALE FIELD'!B47</t>
  </si>
  <si>
    <t>'FEMALE FIELD'!I47</t>
  </si>
  <si>
    <t>'FEMALE FIELD'!B58</t>
  </si>
  <si>
    <t>'FEMALE FIELD'!I58</t>
  </si>
  <si>
    <t>'FEMALE FIELD'!B69</t>
  </si>
  <si>
    <t>'FEMALE FIELD'!I69</t>
  </si>
  <si>
    <t>'FEMALE FIELD'!B80</t>
  </si>
  <si>
    <t>'FEMALE FIELD'!I80</t>
  </si>
  <si>
    <t>'FEMALE FIELD'!B91</t>
  </si>
  <si>
    <t>FEMALE FIELD TOTAL</t>
  </si>
  <si>
    <t>TOTALS</t>
  </si>
  <si>
    <t>GRAND TOTAL</t>
  </si>
  <si>
    <t>POSITIONS</t>
  </si>
  <si>
    <t>SCRUTINEERS ; BLUE AND RED TEXT WILL HAVE TO BE CALCULATED MANUALLY</t>
  </si>
  <si>
    <t>Division 3 Match 1                 ADDITIONS &amp; DEDUCTIONS</t>
  </si>
  <si>
    <t>Officials +90</t>
  </si>
  <si>
    <t>Scott Wrisberg no SA number -10 points SM 100m</t>
  </si>
  <si>
    <t>Skye Rae no SA number -26 points 80m,LJ,600m.</t>
  </si>
  <si>
    <t>Officials +40</t>
  </si>
  <si>
    <t>Officials +20</t>
  </si>
  <si>
    <t>Officials +60</t>
  </si>
  <si>
    <t>Officials +50</t>
  </si>
  <si>
    <t>ADDITIONS</t>
  </si>
  <si>
    <t>DEDUCTIONS</t>
  </si>
  <si>
    <r>
      <rPr>
        <sz val="9"/>
        <color indexed="15"/>
        <rFont val="Arial"/>
      </rPr>
      <t>(Do not use minus signs</t>
    </r>
    <r>
      <rPr>
        <sz val="9"/>
        <color indexed="17"/>
        <rFont val="Arial"/>
      </rPr>
      <t xml:space="preserve">, </t>
    </r>
    <r>
      <rPr>
        <u val="single"/>
        <sz val="9"/>
        <color indexed="15"/>
        <rFont val="Arial"/>
      </rPr>
      <t>DEDUCTIONS WILL BE SUBTRACTED</t>
    </r>
  </si>
  <si>
    <t>Match 1                 TOTALS</t>
  </si>
  <si>
    <t>TOTAL</t>
  </si>
  <si>
    <t>Match 1 &amp; 2                 TOTALS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</si>
</sst>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&gt;1]0.00&quot;s &quot;;&quot;m&quot;&quot;:&quot;&quot;s&quot;&quot;s&quot;&quot;S&quot;&quot;S&quot;"/>
    <numFmt numFmtId="60" formatCode="[&gt;1]0.0&quot;s &quot;;&quot;m&quot;&quot;m &quot;&quot;s&quot;&quot;S&quot;&quot;s&quot;"/>
  </numFmts>
  <fonts count="33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0"/>
      <color indexed="8"/>
      <name val="Helvetica"/>
    </font>
    <font>
      <b val="1"/>
      <sz val="11"/>
      <color indexed="8"/>
      <name val="Calibri"/>
    </font>
    <font>
      <sz val="10"/>
      <color indexed="8"/>
      <name val="Arial"/>
    </font>
    <font>
      <b val="1"/>
      <sz val="20"/>
      <color indexed="8"/>
      <name val="Calibri"/>
    </font>
    <font>
      <b val="1"/>
      <sz val="14"/>
      <color indexed="8"/>
      <name val="Calibri"/>
    </font>
    <font>
      <sz val="10"/>
      <color indexed="8"/>
      <name val="Calibri"/>
    </font>
    <font>
      <sz val="11"/>
      <color indexed="8"/>
      <name val="Helvetica"/>
    </font>
    <font>
      <b val="1"/>
      <sz val="18"/>
      <color indexed="8"/>
      <name val="Calibri"/>
    </font>
    <font>
      <sz val="11"/>
      <color indexed="13"/>
      <name val="Calibri"/>
    </font>
    <font>
      <sz val="8"/>
      <color indexed="14"/>
      <name val="Calibri"/>
    </font>
    <font>
      <sz val="8"/>
      <color indexed="8"/>
      <name val="Calibri"/>
    </font>
    <font>
      <b val="1"/>
      <sz val="12"/>
      <color indexed="8"/>
      <name val="Calibri"/>
    </font>
    <font>
      <u val="single"/>
      <sz val="10"/>
      <color indexed="15"/>
      <name val="Arial Bold"/>
    </font>
    <font>
      <sz val="9"/>
      <color indexed="8"/>
      <name val="Arial Bold"/>
    </font>
    <font>
      <sz val="9"/>
      <color indexed="8"/>
      <name val="Arial"/>
    </font>
    <font>
      <sz val="10"/>
      <color indexed="8"/>
      <name val="Arial Narrow"/>
    </font>
    <font>
      <sz val="10"/>
      <color indexed="16"/>
      <name val="Arial"/>
    </font>
    <font>
      <sz val="10"/>
      <color indexed="15"/>
      <name val="Arial Narrow"/>
    </font>
    <font>
      <sz val="10"/>
      <color indexed="15"/>
      <name val="Arial"/>
    </font>
    <font>
      <sz val="10"/>
      <color indexed="16"/>
      <name val="Arial Narrow"/>
    </font>
    <font>
      <sz val="9"/>
      <color indexed="15"/>
      <name val="Arial"/>
    </font>
    <font>
      <sz val="9"/>
      <color indexed="17"/>
      <name val="Arial"/>
    </font>
    <font>
      <u val="single"/>
      <sz val="9"/>
      <color indexed="15"/>
      <name val="Arial"/>
    </font>
    <font>
      <sz val="10"/>
      <color indexed="17"/>
      <name val="Arial"/>
    </font>
    <font>
      <sz val="12"/>
      <color indexed="16"/>
      <name val="Arial Bold"/>
    </font>
    <font>
      <sz val="14"/>
      <color indexed="8"/>
      <name val="Arial Bold"/>
    </font>
    <font>
      <sz val="10"/>
      <color indexed="8"/>
      <name val="Arial Bold"/>
    </font>
    <font>
      <sz val="12"/>
      <color indexed="8"/>
      <name val="Arial Bold"/>
    </font>
    <font>
      <sz val="11"/>
      <color indexed="8"/>
      <name val="Arial Bold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8"/>
      </right>
      <top/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/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12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0" fontId="5" fillId="3" borderId="1" applyNumberFormat="1" applyFont="1" applyFill="1" applyBorder="1" applyAlignment="1" applyProtection="0">
      <alignment vertical="bottom"/>
    </xf>
    <xf numFmtId="0" fontId="2" fillId="4" borderId="1" applyNumberFormat="1" applyFont="1" applyFill="1" applyBorder="1" applyAlignment="1" applyProtection="0">
      <alignment horizontal="left" vertical="bottom"/>
    </xf>
    <xf numFmtId="0" fontId="2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vertical="bottom"/>
    </xf>
    <xf numFmtId="1" fontId="2" fillId="2" borderId="1" applyNumberFormat="1" applyFont="1" applyFill="1" applyBorder="1" applyAlignment="1" applyProtection="0">
      <alignment horizontal="left" vertical="bottom"/>
    </xf>
    <xf numFmtId="0" fontId="2" fillId="4" borderId="1" applyNumberFormat="1" applyFont="1" applyFill="1" applyBorder="1" applyAlignment="1" applyProtection="0">
      <alignment vertical="bottom"/>
    </xf>
    <xf numFmtId="1" fontId="5" fillId="3" borderId="1" applyNumberFormat="1" applyFont="1" applyFill="1" applyBorder="1" applyAlignment="1" applyProtection="0">
      <alignment vertical="bottom"/>
    </xf>
    <xf numFmtId="1" fontId="2" fillId="4" borderId="1" applyNumberFormat="1" applyFont="1" applyFill="1" applyBorder="1" applyAlignment="1" applyProtection="0">
      <alignment horizontal="left" vertical="bottom"/>
    </xf>
    <xf numFmtId="0" fontId="6" fillId="4" borderId="1" applyNumberFormat="1" applyFont="1" applyFill="1" applyBorder="1" applyAlignment="1" applyProtection="0">
      <alignment vertical="bottom"/>
    </xf>
    <xf numFmtId="1" fontId="2" fillId="3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7" fillId="2" borderId="1" applyNumberFormat="1" applyFont="1" applyFill="1" applyBorder="1" applyAlignment="1" applyProtection="0">
      <alignment horizontal="center" vertical="bottom"/>
    </xf>
    <xf numFmtId="0" fontId="8" fillId="2" borderId="2" applyNumberFormat="1" applyFont="1" applyFill="1" applyBorder="1" applyAlignment="1" applyProtection="0">
      <alignment horizontal="left" vertical="bottom"/>
    </xf>
    <xf numFmtId="0" fontId="4" fillId="2" borderId="2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0" fontId="5" fillId="2" borderId="4" applyNumberFormat="1" applyFont="1" applyFill="1" applyBorder="1" applyAlignment="1" applyProtection="0">
      <alignment horizontal="left" vertical="bottom"/>
    </xf>
    <xf numFmtId="1" fontId="2" fillId="2" borderId="5" applyNumberFormat="1" applyFont="1" applyFill="1" applyBorder="1" applyAlignment="1" applyProtection="0">
      <alignment horizontal="left" vertical="bottom"/>
    </xf>
    <xf numFmtId="1" fontId="2" fillId="2" borderId="5" applyNumberFormat="1" applyFont="1" applyFill="1" applyBorder="1" applyAlignment="1" applyProtection="0">
      <alignment vertical="bottom"/>
    </xf>
    <xf numFmtId="1" fontId="9" fillId="2" borderId="5" applyNumberFormat="1" applyFont="1" applyFill="1" applyBorder="1" applyAlignment="1" applyProtection="0">
      <alignment vertical="bottom"/>
    </xf>
    <xf numFmtId="1" fontId="2" fillId="2" borderId="6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vertical="bottom"/>
    </xf>
    <xf numFmtId="0" fontId="4" fillId="2" borderId="8" applyNumberFormat="1" applyFont="1" applyFill="1" applyBorder="1" applyAlignment="1" applyProtection="0">
      <alignment vertical="bottom"/>
    </xf>
    <xf numFmtId="0" fontId="5" fillId="2" borderId="9" applyNumberFormat="1" applyFont="1" applyFill="1" applyBorder="1" applyAlignment="1" applyProtection="0">
      <alignment horizontal="left" vertical="bottom"/>
    </xf>
    <xf numFmtId="0" fontId="5" fillId="2" borderId="10" applyNumberFormat="1" applyFont="1" applyFill="1" applyBorder="1" applyAlignment="1" applyProtection="0">
      <alignment horizontal="left" vertical="bottom"/>
    </xf>
    <xf numFmtId="0" fontId="5" fillId="2" borderId="10" applyNumberFormat="1" applyFont="1" applyFill="1" applyBorder="1" applyAlignment="1" applyProtection="0">
      <alignment vertical="bottom"/>
    </xf>
    <xf numFmtId="0" fontId="5" fillId="2" borderId="1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right" vertical="bottom"/>
    </xf>
    <xf numFmtId="1" fontId="2" fillId="2" borderId="1" applyNumberFormat="1" applyFont="1" applyFill="1" applyBorder="1" applyAlignment="1" applyProtection="0">
      <alignment horizontal="right" vertical="bottom"/>
    </xf>
    <xf numFmtId="0" fontId="2" borderId="12" applyNumberFormat="1" applyFont="1" applyFill="0" applyBorder="1" applyAlignment="1" applyProtection="0">
      <alignment horizontal="left" vertical="bottom"/>
    </xf>
    <xf numFmtId="0" fontId="2" borderId="13" applyNumberFormat="1" applyFont="1" applyFill="0" applyBorder="1" applyAlignment="1" applyProtection="0">
      <alignment horizontal="left" vertical="bottom"/>
    </xf>
    <xf numFmtId="0" fontId="2" borderId="14" applyNumberFormat="1" applyFont="1" applyFill="0" applyBorder="1" applyAlignment="1" applyProtection="0">
      <alignment vertical="bottom"/>
    </xf>
    <xf numFmtId="59" fontId="2" borderId="15" applyNumberFormat="1" applyFont="1" applyFill="0" applyBorder="1" applyAlignment="1" applyProtection="0">
      <alignment horizontal="left" vertical="bottom"/>
    </xf>
    <xf numFmtId="0" fontId="2" borderId="16" applyNumberFormat="1" applyFont="1" applyFill="0" applyBorder="1" applyAlignment="1" applyProtection="0">
      <alignment horizontal="center" vertical="bottom"/>
    </xf>
    <xf numFmtId="59" fontId="2" fillId="2" borderId="1" applyNumberFormat="1" applyFont="1" applyFill="1" applyBorder="1" applyAlignment="1" applyProtection="0">
      <alignment vertical="bottom"/>
    </xf>
    <xf numFmtId="0" fontId="2" borderId="17" applyNumberFormat="1" applyFont="1" applyFill="0" applyBorder="1" applyAlignment="1" applyProtection="0">
      <alignment horizontal="left" vertical="bottom"/>
    </xf>
    <xf numFmtId="0" fontId="2" borderId="18" applyNumberFormat="1" applyFont="1" applyFill="0" applyBorder="1" applyAlignment="1" applyProtection="0">
      <alignment horizontal="left" vertical="bottom"/>
    </xf>
    <xf numFmtId="0" fontId="2" borderId="19" applyNumberFormat="1" applyFont="1" applyFill="0" applyBorder="1" applyAlignment="1" applyProtection="0">
      <alignment vertical="bottom"/>
    </xf>
    <xf numFmtId="59" fontId="2" borderId="20" applyNumberFormat="1" applyFont="1" applyFill="0" applyBorder="1" applyAlignment="1" applyProtection="0">
      <alignment horizontal="left" vertical="bottom"/>
    </xf>
    <xf numFmtId="0" fontId="2" borderId="21" applyNumberFormat="1" applyFont="1" applyFill="0" applyBorder="1" applyAlignment="1" applyProtection="0">
      <alignment horizontal="center" vertical="bottom"/>
    </xf>
    <xf numFmtId="1" fontId="2" borderId="18" applyNumberFormat="1" applyFont="1" applyFill="0" applyBorder="1" applyAlignment="1" applyProtection="0">
      <alignment horizontal="left" vertical="bottom"/>
    </xf>
    <xf numFmtId="1" fontId="2" borderId="19" applyNumberFormat="1" applyFont="1" applyFill="0" applyBorder="1" applyAlignment="1" applyProtection="0">
      <alignment vertical="bottom"/>
    </xf>
    <xf numFmtId="1" fontId="2" fillId="2" borderId="1" applyNumberFormat="1" applyFont="1" applyFill="1" applyBorder="1" applyAlignment="1" applyProtection="0">
      <alignment vertical="bottom"/>
    </xf>
    <xf numFmtId="0" fontId="2" borderId="22" applyNumberFormat="1" applyFont="1" applyFill="0" applyBorder="1" applyAlignment="1" applyProtection="0">
      <alignment horizontal="left" vertical="bottom"/>
    </xf>
    <xf numFmtId="1" fontId="2" borderId="23" applyNumberFormat="1" applyFont="1" applyFill="0" applyBorder="1" applyAlignment="1" applyProtection="0">
      <alignment horizontal="left" vertical="bottom"/>
    </xf>
    <xf numFmtId="1" fontId="2" borderId="24" applyNumberFormat="1" applyFont="1" applyFill="0" applyBorder="1" applyAlignment="1" applyProtection="0">
      <alignment vertical="bottom"/>
    </xf>
    <xf numFmtId="0" fontId="2" fillId="2" borderId="2" applyNumberFormat="1" applyFont="1" applyFill="1" applyBorder="1" applyAlignment="1" applyProtection="0">
      <alignment vertical="bottom"/>
    </xf>
    <xf numFmtId="59" fontId="2" borderId="25" applyNumberFormat="1" applyFont="1" applyFill="0" applyBorder="1" applyAlignment="1" applyProtection="0">
      <alignment horizontal="left" vertical="bottom"/>
    </xf>
    <xf numFmtId="0" fontId="2" borderId="26" applyNumberFormat="1" applyFont="1" applyFill="0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vertical="bottom"/>
    </xf>
    <xf numFmtId="1" fontId="2" borderId="13" applyNumberFormat="1" applyFont="1" applyFill="0" applyBorder="1" applyAlignment="1" applyProtection="0">
      <alignment horizontal="left" vertical="bottom"/>
    </xf>
    <xf numFmtId="1" fontId="2" borderId="14" applyNumberFormat="1" applyFont="1" applyFill="0" applyBorder="1" applyAlignment="1" applyProtection="0">
      <alignment vertical="bottom"/>
    </xf>
    <xf numFmtId="0" fontId="2" borderId="15" applyNumberFormat="1" applyFont="1" applyFill="0" applyBorder="1" applyAlignment="1" applyProtection="0">
      <alignment horizontal="left" vertical="bottom"/>
    </xf>
    <xf numFmtId="0" fontId="2" borderId="20" applyNumberFormat="1" applyFont="1" applyFill="0" applyBorder="1" applyAlignment="1" applyProtection="0">
      <alignment horizontal="left" vertical="bottom"/>
    </xf>
    <xf numFmtId="1" fontId="2" borderId="20" applyNumberFormat="1" applyFont="1" applyFill="0" applyBorder="1" applyAlignment="1" applyProtection="0">
      <alignment horizontal="left" vertical="bottom"/>
    </xf>
    <xf numFmtId="1" fontId="2" borderId="25" applyNumberFormat="1" applyFont="1" applyFill="0" applyBorder="1" applyAlignment="1" applyProtection="0">
      <alignment horizontal="left" vertical="bottom"/>
    </xf>
    <xf numFmtId="47" fontId="2" borderId="15" applyNumberFormat="1" applyFont="1" applyFill="0" applyBorder="1" applyAlignment="1" applyProtection="0">
      <alignment horizontal="left" vertical="bottom"/>
    </xf>
    <xf numFmtId="47" fontId="2" borderId="20" applyNumberFormat="1" applyFont="1" applyFill="0" applyBorder="1" applyAlignment="1" applyProtection="0">
      <alignment horizontal="left" vertical="bottom"/>
    </xf>
    <xf numFmtId="1" fontId="2" borderId="15" applyNumberFormat="1" applyFont="1" applyFill="0" applyBorder="1" applyAlignment="1" applyProtection="0">
      <alignment horizontal="left" vertical="bottom"/>
    </xf>
    <xf numFmtId="0" fontId="2" borderId="27" applyNumberFormat="1" applyFont="1" applyFill="0" applyBorder="1" applyAlignment="1" applyProtection="0">
      <alignment horizontal="left" vertical="bottom"/>
    </xf>
    <xf numFmtId="1" fontId="2" borderId="28" applyNumberFormat="1" applyFont="1" applyFill="0" applyBorder="1" applyAlignment="1" applyProtection="0">
      <alignment horizontal="left" vertical="bottom"/>
    </xf>
    <xf numFmtId="1" fontId="2" borderId="29" applyNumberFormat="1" applyFont="1" applyFill="0" applyBorder="1" applyAlignment="1" applyProtection="0">
      <alignment vertical="bottom"/>
    </xf>
    <xf numFmtId="1" fontId="2" borderId="30" applyNumberFormat="1" applyFont="1" applyFill="0" applyBorder="1" applyAlignment="1" applyProtection="0">
      <alignment horizontal="left" vertical="bottom"/>
    </xf>
    <xf numFmtId="0" fontId="2" borderId="31" applyNumberFormat="1" applyFont="1" applyFill="0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left"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4" fillId="2" borderId="10" applyNumberFormat="1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fillId="2" borderId="29" applyNumberFormat="0" applyFont="1" applyFill="1" applyBorder="1" applyAlignment="1" applyProtection="0">
      <alignment vertical="bottom"/>
    </xf>
    <xf numFmtId="0" fontId="2" fillId="2" borderId="32" applyNumberFormat="0" applyFont="1" applyFill="1" applyBorder="1" applyAlignment="1" applyProtection="0">
      <alignment vertical="bottom"/>
    </xf>
    <xf numFmtId="0" fontId="2" fillId="2" borderId="30" applyNumberFormat="0" applyFont="1" applyFill="1" applyBorder="1" applyAlignment="1" applyProtection="0">
      <alignment vertical="bottom"/>
    </xf>
    <xf numFmtId="0" fontId="2" fillId="2" borderId="33" applyNumberFormat="0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0" fontId="2" fillId="2" borderId="34" applyNumberFormat="0" applyFont="1" applyFill="1" applyBorder="1" applyAlignment="1" applyProtection="0">
      <alignment vertical="bottom"/>
    </xf>
    <xf numFmtId="0" fontId="2" fillId="2" borderId="35" applyNumberFormat="0" applyFont="1" applyFill="1" applyBorder="1" applyAlignment="1" applyProtection="0">
      <alignment vertical="bottom"/>
    </xf>
    <xf numFmtId="0" fontId="5" fillId="2" borderId="36" applyNumberFormat="1" applyFont="1" applyFill="1" applyBorder="1" applyAlignment="1" applyProtection="0">
      <alignment vertical="bottom"/>
    </xf>
    <xf numFmtId="0" fontId="5" fillId="2" borderId="37" applyNumberFormat="1" applyFont="1" applyFill="1" applyBorder="1" applyAlignment="1" applyProtection="0">
      <alignment vertical="bottom"/>
    </xf>
    <xf numFmtId="0" fontId="2" fillId="2" borderId="38" applyNumberFormat="0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right" vertical="bottom"/>
    </xf>
    <xf numFmtId="0" fontId="2" fillId="2" borderId="39" applyNumberFormat="0" applyFont="1" applyFill="1" applyBorder="1" applyAlignment="1" applyProtection="0">
      <alignment vertical="bottom"/>
    </xf>
    <xf numFmtId="0" fontId="11" fillId="2" borderId="40" applyNumberFormat="1" applyFont="1" applyFill="1" applyBorder="1" applyAlignment="1" applyProtection="0">
      <alignment horizontal="center" vertical="center"/>
    </xf>
    <xf numFmtId="0" fontId="5" fillId="2" borderId="41" applyNumberFormat="1" applyFont="1" applyFill="1" applyBorder="1" applyAlignment="1" applyProtection="0">
      <alignment horizontal="center" vertical="bottom" wrapText="1"/>
    </xf>
    <xf numFmtId="0" fontId="5" fillId="2" borderId="42" applyNumberFormat="1" applyFont="1" applyFill="1" applyBorder="1" applyAlignment="1" applyProtection="0">
      <alignment horizontal="center" vertical="bottom" wrapText="1"/>
    </xf>
    <xf numFmtId="1" fontId="5" fillId="2" borderId="8" applyNumberFormat="1" applyFont="1" applyFill="1" applyBorder="1" applyAlignment="1" applyProtection="0">
      <alignment vertical="bottom"/>
    </xf>
    <xf numFmtId="0" fontId="5" fillId="2" borderId="34" applyNumberFormat="1" applyFont="1" applyFill="1" applyBorder="1" applyAlignment="1" applyProtection="0">
      <alignment vertical="bottom"/>
    </xf>
    <xf numFmtId="0" fontId="2" fillId="2" borderId="43" applyNumberFormat="1" applyFont="1" applyFill="1" applyBorder="1" applyAlignment="1" applyProtection="0">
      <alignment vertical="bottom"/>
    </xf>
    <xf numFmtId="0" fontId="2" fillId="2" borderId="44" applyNumberFormat="1" applyFont="1" applyFill="1" applyBorder="1" applyAlignment="1" applyProtection="0">
      <alignment horizontal="center" vertical="bottom"/>
    </xf>
    <xf numFmtId="0" fontId="2" fillId="2" borderId="45" applyNumberFormat="1" applyFont="1" applyFill="1" applyBorder="1" applyAlignment="1" applyProtection="0">
      <alignment horizontal="center" vertical="bottom"/>
    </xf>
    <xf numFmtId="0" fontId="2" fillId="2" borderId="8" applyNumberFormat="0" applyFont="1" applyFill="1" applyBorder="1" applyAlignment="1" applyProtection="0">
      <alignment vertical="bottom"/>
    </xf>
    <xf numFmtId="60" fontId="2" fillId="2" borderId="1" applyNumberFormat="1" applyFont="1" applyFill="1" applyBorder="1" applyAlignment="1" applyProtection="0">
      <alignment horizontal="left" vertical="bottom"/>
    </xf>
    <xf numFmtId="0" fontId="2" fillId="2" borderId="34" applyNumberFormat="1" applyFont="1" applyFill="1" applyBorder="1" applyAlignment="1" applyProtection="0">
      <alignment horizontal="center" vertical="bottom"/>
    </xf>
    <xf numFmtId="0" fontId="2" fillId="2" borderId="46" applyNumberFormat="1" applyFont="1" applyFill="1" applyBorder="1" applyAlignment="1" applyProtection="0">
      <alignment vertical="bottom"/>
    </xf>
    <xf numFmtId="0" fontId="2" fillId="2" borderId="47" applyNumberFormat="1" applyFont="1" applyFill="1" applyBorder="1" applyAlignment="1" applyProtection="0">
      <alignment horizontal="center" vertical="bottom"/>
    </xf>
    <xf numFmtId="0" fontId="2" fillId="2" borderId="48" applyNumberFormat="1" applyFont="1" applyFill="1" applyBorder="1" applyAlignment="1" applyProtection="0">
      <alignment horizontal="center" vertical="bottom"/>
    </xf>
    <xf numFmtId="0" fontId="2" fillId="2" borderId="40" applyNumberFormat="1" applyFont="1" applyFill="1" applyBorder="1" applyAlignment="1" applyProtection="0">
      <alignment vertical="bottom"/>
    </xf>
    <xf numFmtId="0" fontId="2" fillId="2" borderId="41" applyNumberFormat="1" applyFont="1" applyFill="1" applyBorder="1" applyAlignment="1" applyProtection="0">
      <alignment horizontal="center" vertical="bottom"/>
    </xf>
    <xf numFmtId="0" fontId="12" fillId="2" borderId="49" applyNumberFormat="1" applyFont="1" applyFill="1" applyBorder="1" applyAlignment="1" applyProtection="0">
      <alignment vertical="bottom"/>
    </xf>
    <xf numFmtId="0" fontId="12" fillId="2" borderId="49" applyNumberFormat="1" applyFont="1" applyFill="1" applyBorder="1" applyAlignment="1" applyProtection="0">
      <alignment horizontal="center" vertical="bottom"/>
    </xf>
    <xf numFmtId="1" fontId="2" fillId="2" borderId="2" applyNumberFormat="1" applyFont="1" applyFill="1" applyBorder="1" applyAlignment="1" applyProtection="0">
      <alignment vertical="bottom"/>
    </xf>
    <xf numFmtId="1" fontId="2" fillId="2" borderId="2" applyNumberFormat="1" applyFont="1" applyFill="1" applyBorder="1" applyAlignment="1" applyProtection="0">
      <alignment horizontal="center" vertical="bottom"/>
    </xf>
    <xf numFmtId="0" fontId="11" fillId="2" borderId="37" applyNumberFormat="1" applyFont="1" applyFill="1" applyBorder="1" applyAlignment="1" applyProtection="0">
      <alignment horizontal="center" vertical="center"/>
    </xf>
    <xf numFmtId="0" fontId="5" fillId="2" borderId="50" applyNumberFormat="1" applyFont="1" applyFill="1" applyBorder="1" applyAlignment="1" applyProtection="0">
      <alignment horizontal="center" vertical="bottom" wrapText="1"/>
    </xf>
    <xf numFmtId="0" fontId="5" fillId="2" borderId="51" applyNumberFormat="1" applyFont="1" applyFill="1" applyBorder="1" applyAlignment="1" applyProtection="0">
      <alignment horizontal="center" vertical="bottom" wrapText="1"/>
    </xf>
    <xf numFmtId="0" fontId="2" fillId="2" borderId="42" applyNumberFormat="1" applyFont="1" applyFill="1" applyBorder="1" applyAlignment="1" applyProtection="0">
      <alignment horizontal="center" vertical="bottom"/>
    </xf>
    <xf numFmtId="0" fontId="2" fillId="2" borderId="37" applyNumberFormat="1" applyFont="1" applyFill="1" applyBorder="1" applyAlignment="1" applyProtection="0">
      <alignment vertical="bottom"/>
    </xf>
    <xf numFmtId="0" fontId="2" fillId="2" borderId="50" applyNumberFormat="1" applyFont="1" applyFill="1" applyBorder="1" applyAlignment="1" applyProtection="0">
      <alignment horizontal="center" vertical="bottom"/>
    </xf>
    <xf numFmtId="0" fontId="12" fillId="2" borderId="10" applyNumberFormat="1" applyFont="1" applyFill="1" applyBorder="1" applyAlignment="1" applyProtection="0">
      <alignment vertical="bottom"/>
    </xf>
    <xf numFmtId="0" fontId="12" fillId="2" borderId="10" applyNumberFormat="1" applyFont="1" applyFill="1" applyBorder="1" applyAlignment="1" applyProtection="0">
      <alignment horizontal="center" vertical="bottom"/>
    </xf>
    <xf numFmtId="0" fontId="2" fillId="2" borderId="51" applyNumberFormat="1" applyFont="1" applyFill="1" applyBorder="1" applyAlignment="1" applyProtection="0">
      <alignment horizontal="center" vertical="bottom"/>
    </xf>
    <xf numFmtId="1" fontId="2" fillId="2" borderId="1" applyNumberFormat="1" applyFont="1" applyFill="1" applyBorder="1" applyAlignment="1" applyProtection="0">
      <alignment horizontal="center" vertical="bottom"/>
    </xf>
    <xf numFmtId="0" fontId="2" fillId="2" borderId="41" applyNumberFormat="1" applyFont="1" applyFill="1" applyBorder="1" applyAlignment="1" applyProtection="0">
      <alignment vertical="bottom"/>
    </xf>
    <xf numFmtId="0" fontId="2" fillId="2" borderId="42" applyNumberFormat="1" applyFont="1" applyFill="1" applyBorder="1" applyAlignment="1" applyProtection="0">
      <alignment vertical="bottom"/>
    </xf>
    <xf numFmtId="0" fontId="2" fillId="2" borderId="44" applyNumberFormat="1" applyFont="1" applyFill="1" applyBorder="1" applyAlignment="1" applyProtection="0">
      <alignment vertical="bottom"/>
    </xf>
    <xf numFmtId="0" fontId="2" fillId="2" borderId="45" applyNumberFormat="1" applyFont="1" applyFill="1" applyBorder="1" applyAlignment="1" applyProtection="0">
      <alignment vertical="bottom"/>
    </xf>
    <xf numFmtId="0" fontId="2" fillId="2" borderId="47" applyNumberFormat="1" applyFont="1" applyFill="1" applyBorder="1" applyAlignment="1" applyProtection="0">
      <alignment vertical="bottom"/>
    </xf>
    <xf numFmtId="0" fontId="2" fillId="2" borderId="48" applyNumberFormat="1" applyFont="1" applyFill="1" applyBorder="1" applyAlignment="1" applyProtection="0">
      <alignment vertical="bottom"/>
    </xf>
    <xf numFmtId="0" fontId="2" fillId="2" borderId="50" applyNumberFormat="1" applyFont="1" applyFill="1" applyBorder="1" applyAlignment="1" applyProtection="0">
      <alignment vertical="bottom"/>
    </xf>
    <xf numFmtId="0" fontId="2" fillId="2" borderId="51" applyNumberFormat="1" applyFont="1" applyFill="1" applyBorder="1" applyAlignment="1" applyProtection="0">
      <alignment vertical="bottom"/>
    </xf>
    <xf numFmtId="0" fontId="2" fillId="2" borderId="10" applyNumberFormat="0" applyFont="1" applyFill="1" applyBorder="1" applyAlignment="1" applyProtection="0">
      <alignment vertical="bottom"/>
    </xf>
    <xf numFmtId="0" fontId="13" fillId="2" borderId="10" applyNumberFormat="1" applyFont="1" applyFill="1" applyBorder="1" applyAlignment="1" applyProtection="0">
      <alignment horizontal="center" vertical="bottom"/>
    </xf>
    <xf numFmtId="1" fontId="14" fillId="2" borderId="1" applyNumberFormat="1" applyFont="1" applyFill="1" applyBorder="1" applyAlignment="1" applyProtection="0">
      <alignment horizontal="center" vertical="bottom" wrapText="1"/>
    </xf>
    <xf numFmtId="0" fontId="15" fillId="2" borderId="2" applyNumberFormat="1" applyFont="1" applyFill="1" applyBorder="1" applyAlignment="1" applyProtection="0">
      <alignment horizontal="left" vertical="bottom"/>
    </xf>
    <xf numFmtId="1" fontId="14" fillId="2" borderId="2" applyNumberFormat="1" applyFont="1" applyFill="1" applyBorder="1" applyAlignment="1" applyProtection="0">
      <alignment horizontal="center" vertical="bottom" wrapText="1"/>
    </xf>
    <xf numFmtId="0" fontId="2" fillId="2" borderId="3" applyNumberFormat="0" applyFont="1" applyFill="1" applyBorder="1" applyAlignment="1" applyProtection="0">
      <alignment vertical="bottom"/>
    </xf>
    <xf numFmtId="1" fontId="2" fillId="2" borderId="40" applyNumberFormat="1" applyFont="1" applyFill="1" applyBorder="1" applyAlignment="1" applyProtection="0">
      <alignment vertical="bottom"/>
    </xf>
    <xf numFmtId="0" fontId="5" fillId="2" borderId="52" applyNumberFormat="1" applyFont="1" applyFill="1" applyBorder="1" applyAlignment="1" applyProtection="0">
      <alignment vertical="bottom"/>
    </xf>
    <xf numFmtId="1" fontId="5" fillId="2" borderId="53" applyNumberFormat="1" applyFont="1" applyFill="1" applyBorder="1" applyAlignment="1" applyProtection="0">
      <alignment vertical="bottom"/>
    </xf>
    <xf numFmtId="1" fontId="5" fillId="2" borderId="54" applyNumberFormat="1" applyFont="1" applyFill="1" applyBorder="1" applyAlignment="1" applyProtection="0">
      <alignment vertical="bottom"/>
    </xf>
    <xf numFmtId="0" fontId="5" fillId="2" borderId="42" applyNumberFormat="1" applyFont="1" applyFill="1" applyBorder="1" applyAlignment="1" applyProtection="0">
      <alignment vertical="bottom"/>
    </xf>
    <xf numFmtId="0" fontId="2" fillId="2" borderId="43" applyNumberFormat="1" applyFont="1" applyFill="1" applyBorder="1" applyAlignment="1" applyProtection="0">
      <alignment horizontal="left" vertical="bottom"/>
    </xf>
    <xf numFmtId="0" fontId="2" fillId="2" borderId="55" applyNumberFormat="1" applyFont="1" applyFill="1" applyBorder="1" applyAlignment="1" applyProtection="0">
      <alignment vertical="bottom"/>
    </xf>
    <xf numFmtId="1" fontId="2" fillId="2" borderId="56" applyNumberFormat="1" applyFont="1" applyFill="1" applyBorder="1" applyAlignment="1" applyProtection="0">
      <alignment vertical="bottom"/>
    </xf>
    <xf numFmtId="1" fontId="2" fillId="2" borderId="57" applyNumberFormat="1" applyFont="1" applyFill="1" applyBorder="1" applyAlignment="1" applyProtection="0">
      <alignment vertical="bottom"/>
    </xf>
    <xf numFmtId="0" fontId="2" fillId="2" borderId="46" applyNumberFormat="1" applyFont="1" applyFill="1" applyBorder="1" applyAlignment="1" applyProtection="0">
      <alignment horizontal="left" vertical="bottom"/>
    </xf>
    <xf numFmtId="0" fontId="2" fillId="2" borderId="58" applyNumberFormat="1" applyFont="1" applyFill="1" applyBorder="1" applyAlignment="1" applyProtection="0">
      <alignment vertical="bottom"/>
    </xf>
    <xf numFmtId="1" fontId="2" fillId="2" borderId="59" applyNumberFormat="1" applyFont="1" applyFill="1" applyBorder="1" applyAlignment="1" applyProtection="0">
      <alignment vertical="bottom"/>
    </xf>
    <xf numFmtId="1" fontId="2" fillId="2" borderId="60" applyNumberFormat="1" applyFont="1" applyFill="1" applyBorder="1" applyAlignment="1" applyProtection="0">
      <alignment vertical="bottom"/>
    </xf>
    <xf numFmtId="0" fontId="16" fillId="2" borderId="1" applyNumberFormat="1" applyFont="1" applyFill="1" applyBorder="1" applyAlignment="1" applyProtection="0">
      <alignment horizontal="left" vertical="bottom"/>
    </xf>
    <xf numFmtId="0" fontId="17" fillId="2" borderId="61" applyNumberFormat="1" applyFont="1" applyFill="1" applyBorder="1" applyAlignment="1" applyProtection="0">
      <alignment vertical="bottom"/>
    </xf>
    <xf numFmtId="1" fontId="18" fillId="2" borderId="61" applyNumberFormat="1" applyFont="1" applyFill="1" applyBorder="1" applyAlignment="1" applyProtection="0">
      <alignment vertical="bottom"/>
    </xf>
    <xf numFmtId="1" fontId="18" fillId="2" borderId="1" applyNumberFormat="1" applyFont="1" applyFill="1" applyBorder="1" applyAlignment="1" applyProtection="0">
      <alignment vertical="bottom"/>
    </xf>
    <xf numFmtId="0" fontId="2" fillId="2" borderId="62" applyNumberFormat="0" applyFont="1" applyFill="1" applyBorder="1" applyAlignment="1" applyProtection="0">
      <alignment vertical="bottom"/>
    </xf>
    <xf numFmtId="0" fontId="19" fillId="2" borderId="63" applyNumberFormat="1" applyFont="1" applyFill="1" applyBorder="1" applyAlignment="1" applyProtection="0">
      <alignment horizontal="center" vertical="center"/>
    </xf>
    <xf numFmtId="0" fontId="20" fillId="4" borderId="64" applyNumberFormat="1" applyFont="1" applyFill="1" applyBorder="1" applyAlignment="1" applyProtection="0">
      <alignment horizontal="left" vertical="bottom"/>
    </xf>
    <xf numFmtId="1" fontId="20" fillId="4" borderId="65" applyNumberFormat="1" applyFont="1" applyFill="1" applyBorder="1" applyAlignment="1" applyProtection="0">
      <alignment horizontal="left" vertical="bottom"/>
    </xf>
    <xf numFmtId="1" fontId="20" fillId="4" borderId="66" applyNumberFormat="1" applyFont="1" applyFill="1" applyBorder="1" applyAlignment="1" applyProtection="0">
      <alignment horizontal="left" vertical="bottom"/>
    </xf>
    <xf numFmtId="0" fontId="2" fillId="2" borderId="67" applyNumberFormat="0" applyFont="1" applyFill="1" applyBorder="1" applyAlignment="1" applyProtection="0">
      <alignment vertical="bottom"/>
    </xf>
    <xf numFmtId="1" fontId="19" fillId="2" borderId="68" applyNumberFormat="1" applyFont="1" applyFill="1" applyBorder="1" applyAlignment="1" applyProtection="0">
      <alignment horizontal="center" vertical="center"/>
    </xf>
    <xf numFmtId="1" fontId="21" fillId="4" borderId="69" applyNumberFormat="1" applyFont="1" applyFill="1" applyBorder="1" applyAlignment="1" applyProtection="0">
      <alignment horizontal="left" vertical="bottom"/>
    </xf>
    <xf numFmtId="1" fontId="21" fillId="4" borderId="56" applyNumberFormat="1" applyFont="1" applyFill="1" applyBorder="1" applyAlignment="1" applyProtection="0">
      <alignment horizontal="left" vertical="bottom"/>
    </xf>
    <xf numFmtId="1" fontId="21" fillId="4" borderId="70" applyNumberFormat="1" applyFont="1" applyFill="1" applyBorder="1" applyAlignment="1" applyProtection="0">
      <alignment horizontal="left" vertical="bottom"/>
    </xf>
    <xf numFmtId="1" fontId="19" fillId="2" borderId="71" applyNumberFormat="1" applyFont="1" applyFill="1" applyBorder="1" applyAlignment="1" applyProtection="0">
      <alignment horizontal="center" vertical="center"/>
    </xf>
    <xf numFmtId="1" fontId="22" fillId="4" borderId="72" applyNumberFormat="1" applyFont="1" applyFill="1" applyBorder="1" applyAlignment="1" applyProtection="0">
      <alignment horizontal="left" vertical="bottom"/>
    </xf>
    <xf numFmtId="1" fontId="22" fillId="4" borderId="73" applyNumberFormat="1" applyFont="1" applyFill="1" applyBorder="1" applyAlignment="1" applyProtection="0">
      <alignment horizontal="left" vertical="bottom"/>
    </xf>
    <xf numFmtId="1" fontId="22" fillId="4" borderId="74" applyNumberFormat="1" applyFont="1" applyFill="1" applyBorder="1" applyAlignment="1" applyProtection="0">
      <alignment horizontal="left" vertical="bottom"/>
    </xf>
    <xf numFmtId="1" fontId="22" fillId="4" borderId="69" applyNumberFormat="1" applyFont="1" applyFill="1" applyBorder="1" applyAlignment="1" applyProtection="0">
      <alignment horizontal="left" vertical="center"/>
    </xf>
    <xf numFmtId="1" fontId="22" fillId="4" borderId="56" applyNumberFormat="1" applyFont="1" applyFill="1" applyBorder="1" applyAlignment="1" applyProtection="0">
      <alignment horizontal="left" vertical="center"/>
    </xf>
    <xf numFmtId="1" fontId="22" fillId="4" borderId="70" applyNumberFormat="1" applyFont="1" applyFill="1" applyBorder="1" applyAlignment="1" applyProtection="0">
      <alignment horizontal="left" vertical="center"/>
    </xf>
    <xf numFmtId="1" fontId="22" fillId="4" borderId="72" applyNumberFormat="1" applyFont="1" applyFill="1" applyBorder="1" applyAlignment="1" applyProtection="0">
      <alignment horizontal="left" vertical="center"/>
    </xf>
    <xf numFmtId="1" fontId="22" fillId="4" borderId="73" applyNumberFormat="1" applyFont="1" applyFill="1" applyBorder="1" applyAlignment="1" applyProtection="0">
      <alignment horizontal="left" vertical="center"/>
    </xf>
    <xf numFmtId="1" fontId="22" fillId="4" borderId="74" applyNumberFormat="1" applyFont="1" applyFill="1" applyBorder="1" applyAlignment="1" applyProtection="0">
      <alignment horizontal="left" vertical="center"/>
    </xf>
    <xf numFmtId="0" fontId="20" fillId="4" borderId="69" applyNumberFormat="1" applyFont="1" applyFill="1" applyBorder="1" applyAlignment="1" applyProtection="0">
      <alignment horizontal="right" vertical="bottom"/>
    </xf>
    <xf numFmtId="1" fontId="20" fillId="4" borderId="56" applyNumberFormat="1" applyFont="1" applyFill="1" applyBorder="1" applyAlignment="1" applyProtection="0">
      <alignment horizontal="right" vertical="bottom"/>
    </xf>
    <xf numFmtId="1" fontId="20" fillId="4" borderId="70" applyNumberFormat="1" applyFont="1" applyFill="1" applyBorder="1" applyAlignment="1" applyProtection="0">
      <alignment horizontal="right" vertical="bottom"/>
    </xf>
    <xf numFmtId="1" fontId="20" fillId="4" borderId="72" applyNumberFormat="1" applyFont="1" applyFill="1" applyBorder="1" applyAlignment="1" applyProtection="0">
      <alignment horizontal="right" vertical="bottom"/>
    </xf>
    <xf numFmtId="1" fontId="20" fillId="4" borderId="73" applyNumberFormat="1" applyFont="1" applyFill="1" applyBorder="1" applyAlignment="1" applyProtection="0">
      <alignment horizontal="right" vertical="bottom"/>
    </xf>
    <xf numFmtId="1" fontId="20" fillId="4" borderId="74" applyNumberFormat="1" applyFont="1" applyFill="1" applyBorder="1" applyAlignment="1" applyProtection="0">
      <alignment horizontal="right" vertical="bottom"/>
    </xf>
    <xf numFmtId="0" fontId="20" fillId="4" borderId="64" applyNumberFormat="1" applyFont="1" applyFill="1" applyBorder="1" applyAlignment="1" applyProtection="0">
      <alignment vertical="bottom"/>
    </xf>
    <xf numFmtId="1" fontId="20" fillId="4" borderId="65" applyNumberFormat="1" applyFont="1" applyFill="1" applyBorder="1" applyAlignment="1" applyProtection="0">
      <alignment vertical="bottom"/>
    </xf>
    <xf numFmtId="1" fontId="20" fillId="4" borderId="66" applyNumberFormat="1" applyFont="1" applyFill="1" applyBorder="1" applyAlignment="1" applyProtection="0">
      <alignment vertical="bottom"/>
    </xf>
    <xf numFmtId="1" fontId="22" fillId="4" borderId="72" applyNumberFormat="1" applyFont="1" applyFill="1" applyBorder="1" applyAlignment="1" applyProtection="0">
      <alignment vertical="bottom"/>
    </xf>
    <xf numFmtId="1" fontId="22" fillId="4" borderId="73" applyNumberFormat="1" applyFont="1" applyFill="1" applyBorder="1" applyAlignment="1" applyProtection="0">
      <alignment vertical="bottom"/>
    </xf>
    <xf numFmtId="1" fontId="22" fillId="4" borderId="74" applyNumberFormat="1" applyFont="1" applyFill="1" applyBorder="1" applyAlignment="1" applyProtection="0">
      <alignment vertical="bottom"/>
    </xf>
    <xf numFmtId="1" fontId="21" fillId="4" borderId="72" applyNumberFormat="1" applyFont="1" applyFill="1" applyBorder="1" applyAlignment="1" applyProtection="0">
      <alignment horizontal="left" vertical="bottom"/>
    </xf>
    <xf numFmtId="1" fontId="21" fillId="4" borderId="73" applyNumberFormat="1" applyFont="1" applyFill="1" applyBorder="1" applyAlignment="1" applyProtection="0">
      <alignment horizontal="left" vertical="bottom"/>
    </xf>
    <xf numFmtId="1" fontId="21" fillId="4" borderId="74" applyNumberFormat="1" applyFont="1" applyFill="1" applyBorder="1" applyAlignment="1" applyProtection="0">
      <alignment horizontal="left" vertical="bottom"/>
    </xf>
    <xf numFmtId="1" fontId="21" fillId="4" borderId="69" applyNumberFormat="1" applyFont="1" applyFill="1" applyBorder="1" applyAlignment="1" applyProtection="0">
      <alignment vertical="bottom"/>
    </xf>
    <xf numFmtId="1" fontId="21" fillId="4" borderId="56" applyNumberFormat="1" applyFont="1" applyFill="1" applyBorder="1" applyAlignment="1" applyProtection="0">
      <alignment vertical="bottom"/>
    </xf>
    <xf numFmtId="1" fontId="21" fillId="4" borderId="70" applyNumberFormat="1" applyFont="1" applyFill="1" applyBorder="1" applyAlignment="1" applyProtection="0">
      <alignment vertical="bottom"/>
    </xf>
    <xf numFmtId="1" fontId="20" fillId="4" borderId="72" applyNumberFormat="1" applyFont="1" applyFill="1" applyBorder="1" applyAlignment="1" applyProtection="0">
      <alignment vertical="bottom"/>
    </xf>
    <xf numFmtId="1" fontId="20" fillId="4" borderId="73" applyNumberFormat="1" applyFont="1" applyFill="1" applyBorder="1" applyAlignment="1" applyProtection="0">
      <alignment vertical="bottom"/>
    </xf>
    <xf numFmtId="1" fontId="20" fillId="4" borderId="74" applyNumberFormat="1" applyFont="1" applyFill="1" applyBorder="1" applyAlignment="1" applyProtection="0">
      <alignment vertical="bottom"/>
    </xf>
    <xf numFmtId="1" fontId="20" fillId="4" borderId="64" applyNumberFormat="1" applyFont="1" applyFill="1" applyBorder="1" applyAlignment="1" applyProtection="0">
      <alignment vertical="bottom"/>
    </xf>
    <xf numFmtId="1" fontId="20" fillId="4" borderId="69" applyNumberFormat="1" applyFont="1" applyFill="1" applyBorder="1" applyAlignment="1" applyProtection="0">
      <alignment vertical="bottom"/>
    </xf>
    <xf numFmtId="1" fontId="20" fillId="4" borderId="56" applyNumberFormat="1" applyFont="1" applyFill="1" applyBorder="1" applyAlignment="1" applyProtection="0">
      <alignment vertical="bottom"/>
    </xf>
    <xf numFmtId="1" fontId="20" fillId="4" borderId="70" applyNumberFormat="1" applyFont="1" applyFill="1" applyBorder="1" applyAlignment="1" applyProtection="0">
      <alignment vertical="bottom"/>
    </xf>
    <xf numFmtId="1" fontId="2" fillId="2" borderId="75" applyNumberFormat="1" applyFont="1" applyFill="1" applyBorder="1" applyAlignment="1" applyProtection="0">
      <alignment vertical="bottom"/>
    </xf>
    <xf numFmtId="1" fontId="2" fillId="2" borderId="76" applyNumberFormat="1" applyFont="1" applyFill="1" applyBorder="1" applyAlignment="1" applyProtection="0">
      <alignment vertical="bottom"/>
    </xf>
    <xf numFmtId="1" fontId="20" fillId="2" borderId="35" applyNumberFormat="1" applyFont="1" applyFill="1" applyBorder="1" applyAlignment="1" applyProtection="0">
      <alignment horizontal="center" vertical="bottom"/>
    </xf>
    <xf numFmtId="0" fontId="5" fillId="2" borderId="37" applyNumberFormat="1" applyFont="1" applyFill="1" applyBorder="1" applyAlignment="1" applyProtection="0">
      <alignment horizontal="center" vertical="bottom" wrapText="1"/>
    </xf>
    <xf numFmtId="0" fontId="20" fillId="2" borderId="77" applyNumberFormat="1" applyFont="1" applyFill="1" applyBorder="1" applyAlignment="1" applyProtection="0">
      <alignment horizontal="right" vertical="bottom"/>
    </xf>
    <xf numFmtId="0" fontId="23" fillId="4" borderId="40" applyNumberFormat="1" applyFont="1" applyFill="1" applyBorder="1" applyAlignment="1" applyProtection="0">
      <alignment horizontal="center" vertical="bottom"/>
    </xf>
    <xf numFmtId="1" fontId="23" fillId="4" borderId="41" applyNumberFormat="1" applyFont="1" applyFill="1" applyBorder="1" applyAlignment="1" applyProtection="0">
      <alignment horizontal="center" vertical="bottom"/>
    </xf>
    <xf numFmtId="0" fontId="23" fillId="4" borderId="41" applyNumberFormat="1" applyFont="1" applyFill="1" applyBorder="1" applyAlignment="1" applyProtection="0">
      <alignment horizontal="center" vertical="bottom"/>
    </xf>
    <xf numFmtId="1" fontId="23" fillId="4" borderId="42" applyNumberFormat="1" applyFont="1" applyFill="1" applyBorder="1" applyAlignment="1" applyProtection="0">
      <alignment horizontal="center" vertical="bottom"/>
    </xf>
    <xf numFmtId="0" fontId="22" fillId="2" borderId="78" applyNumberFormat="1" applyFont="1" applyFill="1" applyBorder="1" applyAlignment="1" applyProtection="0">
      <alignment horizontal="right" vertical="bottom"/>
    </xf>
    <xf numFmtId="1" fontId="21" fillId="4" borderId="46" applyNumberFormat="1" applyFont="1" applyFill="1" applyBorder="1" applyAlignment="1" applyProtection="0">
      <alignment horizontal="center" vertical="bottom"/>
    </xf>
    <xf numFmtId="0" fontId="21" fillId="4" borderId="47" applyNumberFormat="1" applyFont="1" applyFill="1" applyBorder="1" applyAlignment="1" applyProtection="0">
      <alignment horizontal="center" vertical="bottom"/>
    </xf>
    <xf numFmtId="1" fontId="21" fillId="4" borderId="47" applyNumberFormat="1" applyFont="1" applyFill="1" applyBorder="1" applyAlignment="1" applyProtection="0">
      <alignment horizontal="center" vertical="bottom"/>
    </xf>
    <xf numFmtId="1" fontId="21" fillId="4" borderId="48" applyNumberFormat="1" applyFont="1" applyFill="1" applyBorder="1" applyAlignment="1" applyProtection="0">
      <alignment horizontal="center" vertical="bottom"/>
    </xf>
    <xf numFmtId="1" fontId="2" fillId="2" borderId="10" applyNumberFormat="1" applyFont="1" applyFill="1" applyBorder="1" applyAlignment="1" applyProtection="0">
      <alignment vertical="bottom"/>
    </xf>
    <xf numFmtId="1" fontId="6" fillId="2" borderId="10" applyNumberFormat="1" applyFont="1" applyFill="1" applyBorder="1" applyAlignment="1" applyProtection="0">
      <alignment horizontal="center" vertical="bottom"/>
    </xf>
    <xf numFmtId="1" fontId="6" fillId="2" borderId="1" applyNumberFormat="1" applyFont="1" applyFill="1" applyBorder="1" applyAlignment="1" applyProtection="0">
      <alignment horizontal="center" vertical="bottom"/>
    </xf>
    <xf numFmtId="1" fontId="22" fillId="2" borderId="1" applyNumberFormat="1" applyFont="1" applyFill="1" applyBorder="1" applyAlignment="1" applyProtection="0">
      <alignment horizontal="center" vertical="bottom"/>
    </xf>
    <xf numFmtId="0" fontId="24" fillId="2" borderId="1" applyNumberFormat="1" applyFont="1" applyFill="1" applyBorder="1" applyAlignment="1" applyProtection="0">
      <alignment vertical="bottom"/>
    </xf>
    <xf numFmtId="1" fontId="27" fillId="2" borderId="1" applyNumberFormat="1" applyFont="1" applyFill="1" applyBorder="1" applyAlignment="1" applyProtection="0">
      <alignment vertical="bottom"/>
    </xf>
    <xf numFmtId="1" fontId="27" fillId="2" borderId="2" applyNumberFormat="1" applyFont="1" applyFill="1" applyBorder="1" applyAlignment="1" applyProtection="0">
      <alignment vertical="bottom"/>
    </xf>
    <xf numFmtId="1" fontId="28" fillId="2" borderId="2" applyNumberFormat="1" applyFont="1" applyFill="1" applyBorder="1" applyAlignment="1" applyProtection="0">
      <alignment horizontal="center" vertical="bottom"/>
    </xf>
    <xf numFmtId="1" fontId="28" fillId="2" borderId="1" applyNumberFormat="1" applyFont="1" applyFill="1" applyBorder="1" applyAlignment="1" applyProtection="0">
      <alignment horizontal="center" vertical="bottom"/>
    </xf>
    <xf numFmtId="0" fontId="29" fillId="2" borderId="35" applyNumberFormat="1" applyFont="1" applyFill="1" applyBorder="1" applyAlignment="1" applyProtection="0">
      <alignment horizontal="center" vertical="center" wrapText="1"/>
    </xf>
    <xf numFmtId="0" fontId="5" fillId="2" borderId="40" applyNumberFormat="1" applyFont="1" applyFill="1" applyBorder="1" applyAlignment="1" applyProtection="0">
      <alignment horizontal="right" vertical="bottom"/>
    </xf>
    <xf numFmtId="0" fontId="5" fillId="2" borderId="43" applyNumberFormat="1" applyFont="1" applyFill="1" applyBorder="1" applyAlignment="1" applyProtection="0">
      <alignment horizontal="right" vertical="bottom"/>
    </xf>
    <xf numFmtId="0" fontId="30" fillId="2" borderId="43" applyNumberFormat="1" applyFont="1" applyFill="1" applyBorder="1" applyAlignment="1" applyProtection="0">
      <alignment horizontal="right" vertical="center"/>
    </xf>
    <xf numFmtId="0" fontId="31" fillId="2" borderId="43" applyNumberFormat="1" applyFont="1" applyFill="1" applyBorder="1" applyAlignment="1" applyProtection="0">
      <alignment horizontal="right" vertical="bottom"/>
    </xf>
    <xf numFmtId="0" fontId="32" fillId="2" borderId="44" applyNumberFormat="1" applyFont="1" applyFill="1" applyBorder="1" applyAlignment="1" applyProtection="0">
      <alignment horizontal="center" vertical="bottom"/>
    </xf>
    <xf numFmtId="0" fontId="31" fillId="2" borderId="46" applyNumberFormat="1" applyFont="1" applyFill="1" applyBorder="1" applyAlignment="1" applyProtection="0">
      <alignment horizontal="right" vertical="bottom"/>
    </xf>
    <xf numFmtId="0" fontId="4" fillId="2" borderId="33" applyNumberFormat="1" applyFont="1" applyFill="1" applyBorder="1" applyAlignment="1" applyProtection="0">
      <alignment vertical="bottom"/>
    </xf>
    <xf numFmtId="0" fontId="4" fillId="2" borderId="34" applyNumberFormat="1" applyFont="1" applyFill="1" applyBorder="1" applyAlignment="1" applyProtection="0">
      <alignment vertical="bottom"/>
    </xf>
    <xf numFmtId="1" fontId="17" fillId="2" borderId="1" applyNumberFormat="1" applyFont="1" applyFill="1" applyBorder="1" applyAlignment="1" applyProtection="0">
      <alignment vertical="bottom"/>
    </xf>
    <xf numFmtId="0" fontId="4" fillId="2" borderId="39" applyNumberFormat="1" applyFont="1" applyFill="1" applyBorder="1" applyAlignment="1" applyProtection="0">
      <alignment vertical="bottom"/>
    </xf>
    <xf numFmtId="1" fontId="2" fillId="4" borderId="41" applyNumberFormat="1" applyFont="1" applyFill="1" applyBorder="1" applyAlignment="1" applyProtection="0">
      <alignment horizontal="center" vertical="bottom"/>
    </xf>
    <xf numFmtId="1" fontId="2" fillId="4" borderId="42" applyNumberFormat="1" applyFont="1" applyFill="1" applyBorder="1" applyAlignment="1" applyProtection="0">
      <alignment horizontal="center" vertical="bottom"/>
    </xf>
    <xf numFmtId="1" fontId="2" fillId="4" borderId="44" applyNumberFormat="1" applyFont="1" applyFill="1" applyBorder="1" applyAlignment="1" applyProtection="0">
      <alignment horizontal="center" vertical="bottom"/>
    </xf>
    <xf numFmtId="1" fontId="2" fillId="4" borderId="45" applyNumberFormat="1" applyFont="1" applyFill="1" applyBorder="1" applyAlignment="1" applyProtection="0">
      <alignment horizontal="center" vertical="bottom"/>
    </xf>
    <xf numFmtId="1" fontId="32" fillId="4" borderId="44" applyNumberFormat="1" applyFont="1" applyFill="1" applyBorder="1" applyAlignment="1" applyProtection="0">
      <alignment horizontal="center" vertical="bottom"/>
    </xf>
    <xf numFmtId="1" fontId="32" fillId="4" borderId="45" applyNumberFormat="1" applyFont="1" applyFill="1" applyBorder="1" applyAlignment="1" applyProtection="0">
      <alignment horizontal="center" vertical="bottom"/>
    </xf>
    <xf numFmtId="1" fontId="2" fillId="4" borderId="47" applyNumberFormat="1" applyFont="1" applyFill="1" applyBorder="1" applyAlignment="1" applyProtection="0">
      <alignment horizontal="center" vertical="bottom"/>
    </xf>
    <xf numFmtId="1" fontId="2" fillId="4" borderId="48" applyNumberFormat="1" applyFont="1" applyFill="1" applyBorder="1" applyAlignment="1" applyProtection="0">
      <alignment horizontal="center" vertical="bottom"/>
    </xf>
    <xf numFmtId="0" fontId="32" fillId="2" borderId="45" applyNumberFormat="1" applyFont="1" applyFill="1" applyBorder="1" applyAlignment="1" applyProtection="0">
      <alignment horizontal="center" vertical="bottom"/>
    </xf>
    <xf numFmtId="0" fontId="4" fillId="2" borderId="16" applyNumberFormat="1" applyFont="1" applyFill="1" applyBorder="1" applyAlignment="1" applyProtection="0">
      <alignment vertical="bottom"/>
    </xf>
    <xf numFmtId="0" fontId="4" fillId="2" borderId="79" applyNumberFormat="1" applyFont="1" applyFill="1" applyBorder="1" applyAlignment="1" applyProtection="0">
      <alignment vertical="bottom"/>
    </xf>
    <xf numFmtId="1" fontId="2" fillId="2" borderId="80" applyNumberFormat="1" applyFont="1" applyFill="1" applyBorder="1" applyAlignment="1" applyProtection="0">
      <alignment vertical="bottom"/>
    </xf>
    <xf numFmtId="0" fontId="4" fillId="2" borderId="80" applyNumberFormat="1" applyFont="1" applyFill="1" applyBorder="1" applyAlignment="1" applyProtection="0">
      <alignment vertical="bottom"/>
    </xf>
    <xf numFmtId="0" fontId="4" fillId="2" borderId="1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a5b6ca"/>
      <rgbColor rgb="ffffffff"/>
      <rgbColor rgb="ffaaaaaa"/>
      <rgbColor rgb="ff7f7f7f"/>
      <rgbColor rgb="ffd8d8d8"/>
      <rgbColor rgb="ffff0000"/>
      <rgbColor rgb="ff0000ff"/>
      <rgbColor rgb="ffff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92"/>
  <sheetViews>
    <sheetView workbookViewId="0" showGridLines="0" defaultGridColor="1"/>
  </sheetViews>
  <sheetFormatPr defaultColWidth="6.625" defaultRowHeight="15" customHeight="1" outlineLevelRow="0" outlineLevelCol="0"/>
  <cols>
    <col min="1" max="1" width="15.375" style="1" customWidth="1"/>
    <col min="2" max="2" width="20.625" style="1" customWidth="1"/>
    <col min="3" max="3" width="22.5" style="1" customWidth="1"/>
    <col min="4" max="4" width="19" style="1" customWidth="1"/>
    <col min="5" max="5" width="25.125" style="1" customWidth="1"/>
    <col min="6" max="256" width="6.625" style="1" customWidth="1"/>
  </cols>
  <sheetData>
    <row r="1" ht="16" customHeight="1">
      <c r="A1" s="2"/>
      <c r="B1" s="2"/>
      <c r="C1" s="2"/>
      <c r="D1" s="2"/>
      <c r="E1" s="2"/>
    </row>
    <row r="2" ht="16" customHeight="1">
      <c r="A2" t="s" s="3">
        <v>0</v>
      </c>
      <c r="B2" s="4">
        <v>2016</v>
      </c>
      <c r="C2" s="2"/>
      <c r="D2" s="2"/>
      <c r="E2" t="s" s="5">
        <v>1</v>
      </c>
    </row>
    <row r="3" ht="16" customHeight="1">
      <c r="A3" s="6"/>
      <c r="B3" s="7"/>
      <c r="C3" s="2"/>
      <c r="D3" s="2"/>
      <c r="E3" t="s" s="5">
        <v>2</v>
      </c>
    </row>
    <row r="4" ht="16" customHeight="1">
      <c r="A4" t="s" s="3">
        <v>3</v>
      </c>
      <c r="B4" t="s" s="8">
        <v>4</v>
      </c>
      <c r="C4" s="2"/>
      <c r="D4" s="2"/>
      <c r="E4" t="s" s="5">
        <v>5</v>
      </c>
    </row>
    <row r="5" ht="16" customHeight="1">
      <c r="A5" s="6"/>
      <c r="B5" s="2"/>
      <c r="C5" s="2"/>
      <c r="D5" s="2"/>
      <c r="E5" t="s" s="5">
        <v>6</v>
      </c>
    </row>
    <row r="6" ht="16" customHeight="1">
      <c r="A6" t="s" s="3">
        <v>7</v>
      </c>
      <c r="B6" t="s" s="8">
        <v>8</v>
      </c>
      <c r="C6" s="2"/>
      <c r="D6" s="2"/>
      <c r="E6" t="s" s="5">
        <v>9</v>
      </c>
    </row>
    <row r="7" ht="16" customHeight="1">
      <c r="A7" s="6"/>
      <c r="B7" s="2"/>
      <c r="C7" s="2"/>
      <c r="D7" s="2"/>
      <c r="E7" s="2"/>
    </row>
    <row r="8" ht="16" customHeight="1">
      <c r="A8" t="s" s="3">
        <v>10</v>
      </c>
      <c r="B8" t="s" s="8">
        <v>11</v>
      </c>
      <c r="C8" s="2"/>
      <c r="D8" s="2"/>
      <c r="E8" s="2"/>
    </row>
    <row r="9" ht="16" customHeight="1">
      <c r="A9" s="2"/>
      <c r="B9" s="2"/>
      <c r="C9" s="2"/>
      <c r="D9" s="2"/>
      <c r="E9" s="2"/>
    </row>
    <row r="10" ht="16" customHeight="1">
      <c r="A10" t="s" s="3">
        <v>12</v>
      </c>
      <c r="B10" t="s" s="8">
        <v>13</v>
      </c>
      <c r="C10" s="2"/>
      <c r="D10" s="2"/>
      <c r="E10" s="2"/>
    </row>
    <row r="11" ht="16" customHeight="1">
      <c r="A11" s="2"/>
      <c r="B11" t="s" s="8">
        <v>14</v>
      </c>
      <c r="C11" s="2"/>
      <c r="D11" s="2"/>
      <c r="E11" s="2"/>
    </row>
    <row r="12" ht="16" customHeight="1">
      <c r="A12" s="2"/>
      <c r="B12" t="s" s="8">
        <v>15</v>
      </c>
      <c r="C12" s="2"/>
      <c r="D12" s="2"/>
      <c r="E12" s="2"/>
    </row>
    <row r="13" ht="16" customHeight="1">
      <c r="A13" s="2"/>
      <c r="B13" t="s" s="8">
        <v>16</v>
      </c>
      <c r="C13" s="2"/>
      <c r="D13" s="2"/>
      <c r="E13" s="2"/>
    </row>
    <row r="14" ht="16" customHeight="1">
      <c r="A14" s="2"/>
      <c r="B14" t="s" s="8">
        <v>17</v>
      </c>
      <c r="C14" s="2"/>
      <c r="D14" s="2"/>
      <c r="E14" s="2"/>
    </row>
    <row r="15" ht="16" customHeight="1">
      <c r="A15" s="2"/>
      <c r="B15" t="s" s="8">
        <v>18</v>
      </c>
      <c r="C15" s="2"/>
      <c r="D15" s="2"/>
      <c r="E15" s="2"/>
    </row>
    <row r="16" ht="16" customHeight="1">
      <c r="A16" s="2"/>
      <c r="B16" t="s" s="8">
        <v>19</v>
      </c>
      <c r="C16" s="2"/>
      <c r="D16" s="2"/>
      <c r="E16" s="2"/>
    </row>
    <row r="17" ht="16" customHeight="1">
      <c r="A17" s="2"/>
      <c r="B17" t="s" s="8">
        <v>20</v>
      </c>
      <c r="C17" s="2"/>
      <c r="D17" s="2"/>
      <c r="E17" s="2"/>
    </row>
    <row r="18" ht="16" customHeight="1">
      <c r="A18" s="2"/>
      <c r="B18" s="2"/>
      <c r="C18" s="2"/>
      <c r="D18" s="2"/>
      <c r="E18" s="2"/>
    </row>
    <row r="19" ht="16" customHeight="1">
      <c r="A19" t="s" s="3">
        <v>21</v>
      </c>
      <c r="B19" s="9"/>
      <c r="C19" s="2"/>
      <c r="D19" s="2"/>
      <c r="E19" s="2"/>
    </row>
    <row r="20" ht="16" customHeight="1">
      <c r="A20" s="4">
        <v>31</v>
      </c>
      <c r="B20" t="s" s="5">
        <f>B10</f>
        <v>13</v>
      </c>
      <c r="C20" s="2"/>
      <c r="D20" s="2"/>
      <c r="E20" s="2"/>
    </row>
    <row r="21" ht="16" customHeight="1">
      <c r="A21" s="4">
        <v>32</v>
      </c>
      <c r="B21" t="s" s="5">
        <f>B10</f>
        <v>13</v>
      </c>
      <c r="C21" s="2"/>
      <c r="D21" s="2"/>
      <c r="E21" s="2"/>
    </row>
    <row r="22" ht="16" customHeight="1">
      <c r="A22" s="4">
        <v>33</v>
      </c>
      <c r="B22" t="s" s="5">
        <f>B11</f>
        <v>14</v>
      </c>
      <c r="C22" s="2"/>
      <c r="D22" s="2"/>
      <c r="E22" s="2"/>
    </row>
    <row r="23" ht="16" customHeight="1">
      <c r="A23" s="4">
        <v>34</v>
      </c>
      <c r="B23" t="s" s="5">
        <f>B11</f>
        <v>14</v>
      </c>
      <c r="C23" s="2"/>
      <c r="D23" s="2"/>
      <c r="E23" s="2"/>
    </row>
    <row r="24" ht="16" customHeight="1">
      <c r="A24" s="4">
        <v>35</v>
      </c>
      <c r="B24" t="s" s="5">
        <f>B12</f>
        <v>15</v>
      </c>
      <c r="C24" s="2"/>
      <c r="D24" s="2"/>
      <c r="E24" s="2"/>
    </row>
    <row r="25" ht="16" customHeight="1">
      <c r="A25" s="4">
        <v>36</v>
      </c>
      <c r="B25" t="s" s="5">
        <f>B12</f>
        <v>15</v>
      </c>
      <c r="C25" s="2"/>
      <c r="D25" s="2"/>
      <c r="E25" s="2"/>
    </row>
    <row r="26" ht="16" customHeight="1">
      <c r="A26" s="4">
        <v>37</v>
      </c>
      <c r="B26" t="s" s="5">
        <f>B13</f>
        <v>16</v>
      </c>
      <c r="C26" s="2"/>
      <c r="D26" s="2"/>
      <c r="E26" s="2"/>
    </row>
    <row r="27" ht="16" customHeight="1">
      <c r="A27" s="4">
        <v>38</v>
      </c>
      <c r="B27" t="s" s="5">
        <f>B13</f>
        <v>16</v>
      </c>
      <c r="C27" s="2"/>
      <c r="D27" s="2"/>
      <c r="E27" s="2"/>
    </row>
    <row r="28" ht="16" customHeight="1">
      <c r="A28" s="4">
        <v>39</v>
      </c>
      <c r="B28" t="s" s="5">
        <f>B14</f>
        <v>17</v>
      </c>
      <c r="C28" s="2"/>
      <c r="D28" s="2"/>
      <c r="E28" s="2"/>
    </row>
    <row r="29" ht="16" customHeight="1">
      <c r="A29" s="4">
        <v>40</v>
      </c>
      <c r="B29" t="s" s="5">
        <f>B14</f>
        <v>17</v>
      </c>
      <c r="C29" s="2"/>
      <c r="D29" s="2"/>
      <c r="E29" s="2"/>
    </row>
    <row r="30" ht="16" customHeight="1">
      <c r="A30" s="4">
        <v>41</v>
      </c>
      <c r="B30" t="s" s="5">
        <f>B15</f>
        <v>18</v>
      </c>
      <c r="C30" s="2"/>
      <c r="D30" s="2"/>
      <c r="E30" s="2"/>
    </row>
    <row r="31" ht="16" customHeight="1">
      <c r="A31" s="4">
        <v>42</v>
      </c>
      <c r="B31" t="s" s="5">
        <f>B15</f>
        <v>18</v>
      </c>
      <c r="C31" s="2"/>
      <c r="D31" s="2"/>
      <c r="E31" s="2"/>
    </row>
    <row r="32" ht="16" customHeight="1">
      <c r="A32" s="4">
        <v>43</v>
      </c>
      <c r="B32" t="s" s="5">
        <f>B16</f>
        <v>19</v>
      </c>
      <c r="C32" s="2"/>
      <c r="D32" s="2"/>
      <c r="E32" s="2"/>
    </row>
    <row r="33" ht="16" customHeight="1">
      <c r="A33" s="4">
        <v>44</v>
      </c>
      <c r="B33" t="s" s="5">
        <f>B16</f>
        <v>19</v>
      </c>
      <c r="C33" s="2"/>
      <c r="D33" s="2"/>
      <c r="E33" s="2"/>
    </row>
    <row r="34" ht="16" customHeight="1">
      <c r="A34" s="10"/>
      <c r="B34" t="s" s="5">
        <f>B17</f>
        <v>20</v>
      </c>
      <c r="C34" s="2"/>
      <c r="D34" s="2"/>
      <c r="E34" s="2"/>
    </row>
    <row r="35" ht="16" customHeight="1">
      <c r="A35" s="10"/>
      <c r="B35" t="s" s="5">
        <f>B17</f>
        <v>20</v>
      </c>
      <c r="C35" s="2"/>
      <c r="D35" s="2"/>
      <c r="E35" s="2"/>
    </row>
    <row r="36" ht="16" customHeight="1">
      <c r="A36" s="2"/>
      <c r="B36" s="2"/>
      <c r="C36" s="2"/>
      <c r="D36" s="2"/>
      <c r="E36" s="2"/>
    </row>
    <row r="37" ht="16" customHeight="1">
      <c r="A37" s="2"/>
      <c r="B37" s="2"/>
      <c r="C37" s="2"/>
      <c r="D37" s="2"/>
      <c r="E37" s="2"/>
    </row>
    <row r="38" ht="16" customHeight="1">
      <c r="A38" t="s" s="3">
        <v>22</v>
      </c>
      <c r="B38" t="s" s="3">
        <v>23</v>
      </c>
      <c r="C38" t="s" s="3">
        <v>24</v>
      </c>
      <c r="D38" t="s" s="3">
        <v>25</v>
      </c>
      <c r="E38" t="s" s="3">
        <v>26</v>
      </c>
    </row>
    <row r="39" ht="16" customHeight="1">
      <c r="A39" t="s" s="5">
        <v>27</v>
      </c>
      <c r="B39" t="s" s="11">
        <v>28</v>
      </c>
      <c r="C39" t="s" s="8">
        <v>29</v>
      </c>
      <c r="D39" t="s" s="11">
        <v>30</v>
      </c>
      <c r="E39" t="s" s="11">
        <v>31</v>
      </c>
    </row>
    <row r="40" ht="16" customHeight="1">
      <c r="A40" t="s" s="5">
        <v>32</v>
      </c>
      <c r="B40" t="s" s="11">
        <v>33</v>
      </c>
      <c r="C40" t="s" s="8">
        <v>34</v>
      </c>
      <c r="D40" t="s" s="11">
        <v>35</v>
      </c>
      <c r="E40" t="s" s="11">
        <v>36</v>
      </c>
    </row>
    <row r="41" ht="16" customHeight="1">
      <c r="A41" t="s" s="5">
        <v>27</v>
      </c>
      <c r="B41" t="s" s="11">
        <v>37</v>
      </c>
      <c r="C41" t="s" s="8">
        <v>38</v>
      </c>
      <c r="D41" t="s" s="11">
        <v>39</v>
      </c>
      <c r="E41" t="s" s="8">
        <v>40</v>
      </c>
    </row>
    <row r="42" ht="16" customHeight="1">
      <c r="A42" t="s" s="5">
        <v>32</v>
      </c>
      <c r="B42" t="s" s="11">
        <v>20</v>
      </c>
      <c r="C42" t="s" s="8">
        <v>41</v>
      </c>
      <c r="D42" t="s" s="11">
        <v>42</v>
      </c>
      <c r="E42" t="s" s="8">
        <v>43</v>
      </c>
    </row>
    <row r="43" ht="16" customHeight="1">
      <c r="A43" t="s" s="5">
        <v>27</v>
      </c>
      <c r="B43" t="s" s="11">
        <v>44</v>
      </c>
      <c r="C43" t="s" s="8">
        <v>45</v>
      </c>
      <c r="D43" t="s" s="11">
        <v>46</v>
      </c>
      <c r="E43" t="s" s="11">
        <v>47</v>
      </c>
    </row>
    <row r="44" ht="16" customHeight="1">
      <c r="A44" t="s" s="5">
        <v>32</v>
      </c>
      <c r="B44" t="s" s="11">
        <v>48</v>
      </c>
      <c r="C44" t="s" s="8">
        <v>49</v>
      </c>
      <c r="D44" t="s" s="11">
        <v>50</v>
      </c>
      <c r="E44" t="s" s="11">
        <v>51</v>
      </c>
    </row>
    <row r="45" ht="16" customHeight="1">
      <c r="A45" t="s" s="5">
        <v>27</v>
      </c>
      <c r="B45" t="s" s="11">
        <v>52</v>
      </c>
      <c r="C45" t="s" s="8">
        <v>53</v>
      </c>
      <c r="D45" t="s" s="11">
        <v>54</v>
      </c>
      <c r="E45" t="s" s="11">
        <v>55</v>
      </c>
    </row>
    <row r="46" ht="16" customHeight="1">
      <c r="A46" t="s" s="5">
        <v>32</v>
      </c>
      <c r="B46" t="s" s="11">
        <v>56</v>
      </c>
      <c r="C46" t="s" s="8">
        <v>57</v>
      </c>
      <c r="D46" t="s" s="11">
        <v>58</v>
      </c>
      <c r="E46" t="s" s="11">
        <v>59</v>
      </c>
    </row>
    <row r="47" ht="16" customHeight="1">
      <c r="A47" t="s" s="5">
        <v>27</v>
      </c>
      <c r="B47" t="s" s="11">
        <v>60</v>
      </c>
      <c r="C47" t="s" s="8">
        <v>61</v>
      </c>
      <c r="D47" t="s" s="11">
        <v>62</v>
      </c>
      <c r="E47" t="s" s="11">
        <v>63</v>
      </c>
    </row>
    <row r="48" ht="16" customHeight="1">
      <c r="A48" t="s" s="5">
        <v>32</v>
      </c>
      <c r="B48" t="s" s="11">
        <v>64</v>
      </c>
      <c r="C48" t="s" s="8">
        <v>65</v>
      </c>
      <c r="D48" t="s" s="11">
        <v>66</v>
      </c>
      <c r="E48" t="s" s="11">
        <v>67</v>
      </c>
    </row>
    <row r="49" ht="16" customHeight="1">
      <c r="A49" t="s" s="5">
        <v>27</v>
      </c>
      <c r="B49" t="s" s="11">
        <v>68</v>
      </c>
      <c r="C49" t="s" s="8">
        <v>69</v>
      </c>
      <c r="D49" t="s" s="11">
        <v>70</v>
      </c>
      <c r="E49" t="s" s="11">
        <v>71</v>
      </c>
    </row>
    <row r="50" ht="16" customHeight="1">
      <c r="A50" t="s" s="5">
        <v>32</v>
      </c>
      <c r="B50" t="s" s="11">
        <v>72</v>
      </c>
      <c r="C50" t="s" s="8">
        <v>73</v>
      </c>
      <c r="D50" t="s" s="11">
        <v>74</v>
      </c>
      <c r="E50" t="s" s="11">
        <v>75</v>
      </c>
    </row>
    <row r="51" ht="16" customHeight="1">
      <c r="A51" t="s" s="5">
        <v>27</v>
      </c>
      <c r="B51" t="s" s="11">
        <v>76</v>
      </c>
      <c r="C51" t="s" s="8">
        <v>77</v>
      </c>
      <c r="D51" t="s" s="11">
        <v>78</v>
      </c>
      <c r="E51" t="s" s="8">
        <v>79</v>
      </c>
    </row>
    <row r="52" ht="16" customHeight="1">
      <c r="A52" t="s" s="5">
        <v>32</v>
      </c>
      <c r="B52" t="s" s="11">
        <v>80</v>
      </c>
      <c r="C52" t="s" s="8">
        <v>81</v>
      </c>
      <c r="D52" t="s" s="11">
        <v>82</v>
      </c>
      <c r="E52" t="s" s="8">
        <v>83</v>
      </c>
    </row>
    <row r="53" ht="16" customHeight="1">
      <c r="A53" t="s" s="5">
        <v>27</v>
      </c>
      <c r="B53" t="s" s="11">
        <v>84</v>
      </c>
      <c r="C53" t="s" s="8">
        <v>85</v>
      </c>
      <c r="D53" t="s" s="11">
        <v>86</v>
      </c>
      <c r="E53" t="s" s="8">
        <v>53</v>
      </c>
    </row>
    <row r="54" ht="16" customHeight="1">
      <c r="A54" t="s" s="5">
        <v>32</v>
      </c>
      <c r="B54" t="s" s="11">
        <v>87</v>
      </c>
      <c r="C54" t="s" s="8">
        <v>88</v>
      </c>
      <c r="D54" t="s" s="11">
        <v>89</v>
      </c>
      <c r="E54" t="s" s="8">
        <v>57</v>
      </c>
    </row>
    <row r="55" ht="16" customHeight="1">
      <c r="A55" t="s" s="5">
        <v>27</v>
      </c>
      <c r="B55" t="s" s="11">
        <v>90</v>
      </c>
      <c r="C55" t="s" s="8">
        <v>91</v>
      </c>
      <c r="D55" t="s" s="11">
        <v>92</v>
      </c>
      <c r="E55" t="s" s="11">
        <v>20</v>
      </c>
    </row>
    <row r="56" ht="16" customHeight="1">
      <c r="A56" t="s" s="5">
        <v>32</v>
      </c>
      <c r="B56" t="s" s="11">
        <v>93</v>
      </c>
      <c r="C56" t="s" s="8">
        <v>94</v>
      </c>
      <c r="D56" t="s" s="11">
        <v>95</v>
      </c>
      <c r="E56" t="s" s="11">
        <v>20</v>
      </c>
    </row>
    <row r="57" ht="16" customHeight="1">
      <c r="A57" t="s" s="5">
        <v>27</v>
      </c>
      <c r="B57" t="s" s="11">
        <v>96</v>
      </c>
      <c r="C57" t="s" s="8">
        <v>20</v>
      </c>
      <c r="D57" t="s" s="11">
        <v>97</v>
      </c>
      <c r="E57" t="s" s="11">
        <v>20</v>
      </c>
    </row>
    <row r="58" ht="16" customHeight="1">
      <c r="A58" t="s" s="5">
        <v>32</v>
      </c>
      <c r="B58" t="s" s="11">
        <v>98</v>
      </c>
      <c r="C58" t="s" s="8">
        <v>20</v>
      </c>
      <c r="D58" t="s" s="11">
        <v>99</v>
      </c>
      <c r="E58" t="s" s="11">
        <v>20</v>
      </c>
    </row>
    <row r="59" ht="16" customHeight="1">
      <c r="A59" t="s" s="5">
        <v>27</v>
      </c>
      <c r="B59" t="s" s="11">
        <v>100</v>
      </c>
      <c r="C59" t="s" s="8">
        <v>20</v>
      </c>
      <c r="D59" t="s" s="11">
        <v>101</v>
      </c>
      <c r="E59" t="s" s="11">
        <v>20</v>
      </c>
    </row>
    <row r="60" ht="16" customHeight="1">
      <c r="A60" t="s" s="5">
        <v>32</v>
      </c>
      <c r="B60" t="s" s="11">
        <v>102</v>
      </c>
      <c r="C60" t="s" s="8">
        <v>20</v>
      </c>
      <c r="D60" t="s" s="11">
        <v>103</v>
      </c>
      <c r="E60" t="s" s="11">
        <v>20</v>
      </c>
    </row>
    <row r="61" ht="16" customHeight="1">
      <c r="A61" t="s" s="5">
        <v>27</v>
      </c>
      <c r="B61" t="s" s="11">
        <v>104</v>
      </c>
      <c r="C61" t="s" s="8">
        <v>20</v>
      </c>
      <c r="D61" t="s" s="11">
        <v>105</v>
      </c>
      <c r="E61" t="s" s="11">
        <v>20</v>
      </c>
    </row>
    <row r="62" ht="16" customHeight="1">
      <c r="A62" t="s" s="5">
        <v>32</v>
      </c>
      <c r="B62" t="s" s="11">
        <v>106</v>
      </c>
      <c r="C62" t="s" s="8">
        <v>20</v>
      </c>
      <c r="D62" t="s" s="11">
        <v>107</v>
      </c>
      <c r="E62" t="s" s="11">
        <v>20</v>
      </c>
    </row>
    <row r="63" ht="16" customHeight="1">
      <c r="A63" t="s" s="5">
        <v>27</v>
      </c>
      <c r="B63" t="s" s="11">
        <v>108</v>
      </c>
      <c r="C63" t="s" s="8">
        <v>20</v>
      </c>
      <c r="D63" t="s" s="11">
        <v>109</v>
      </c>
      <c r="E63" t="s" s="8">
        <v>20</v>
      </c>
    </row>
    <row r="64" ht="16" customHeight="1">
      <c r="A64" t="s" s="5">
        <v>32</v>
      </c>
      <c r="B64" t="s" s="11">
        <v>110</v>
      </c>
      <c r="C64" t="s" s="8">
        <v>20</v>
      </c>
      <c r="D64" t="s" s="11">
        <v>111</v>
      </c>
      <c r="E64" t="s" s="8">
        <v>20</v>
      </c>
    </row>
    <row r="65" ht="16" customHeight="1">
      <c r="A65" t="s" s="5">
        <v>27</v>
      </c>
      <c r="B65" t="s" s="11">
        <v>112</v>
      </c>
      <c r="C65" t="s" s="8">
        <v>20</v>
      </c>
      <c r="D65" t="s" s="11">
        <v>113</v>
      </c>
      <c r="E65" t="s" s="8">
        <v>20</v>
      </c>
    </row>
    <row r="66" ht="16" customHeight="1">
      <c r="A66" t="s" s="5">
        <v>32</v>
      </c>
      <c r="B66" t="s" s="11">
        <v>114</v>
      </c>
      <c r="C66" t="s" s="8">
        <v>20</v>
      </c>
      <c r="D66" t="s" s="11">
        <v>115</v>
      </c>
      <c r="E66" t="s" s="8">
        <v>20</v>
      </c>
    </row>
    <row r="67" ht="16" customHeight="1">
      <c r="A67" t="s" s="5">
        <v>27</v>
      </c>
      <c r="B67" t="s" s="11">
        <v>116</v>
      </c>
      <c r="C67" t="s" s="8">
        <v>20</v>
      </c>
      <c r="D67" t="s" s="11">
        <v>20</v>
      </c>
      <c r="E67" t="s" s="8">
        <v>20</v>
      </c>
    </row>
    <row r="68" ht="16" customHeight="1">
      <c r="A68" t="s" s="5">
        <v>32</v>
      </c>
      <c r="B68" t="s" s="11">
        <v>117</v>
      </c>
      <c r="C68" t="s" s="8">
        <v>20</v>
      </c>
      <c r="D68" t="s" s="11">
        <v>20</v>
      </c>
      <c r="E68" t="s" s="8">
        <v>20</v>
      </c>
    </row>
    <row r="69" ht="16" customHeight="1">
      <c r="A69" t="s" s="5">
        <v>27</v>
      </c>
      <c r="B69" t="s" s="11">
        <v>118</v>
      </c>
      <c r="C69" s="2"/>
      <c r="D69" t="s" s="11">
        <v>20</v>
      </c>
      <c r="E69" s="2"/>
    </row>
    <row r="70" ht="16" customHeight="1">
      <c r="A70" t="s" s="5">
        <v>32</v>
      </c>
      <c r="B70" t="s" s="11">
        <v>119</v>
      </c>
      <c r="C70" s="2"/>
      <c r="D70" t="s" s="11">
        <v>20</v>
      </c>
      <c r="E70" s="2"/>
    </row>
    <row r="71" ht="16" customHeight="1">
      <c r="A71" t="s" s="5">
        <v>27</v>
      </c>
      <c r="B71" t="s" s="11">
        <v>120</v>
      </c>
      <c r="C71" s="2"/>
      <c r="D71" t="s" s="11">
        <v>20</v>
      </c>
      <c r="E71" s="2"/>
    </row>
    <row r="72" ht="16" customHeight="1">
      <c r="A72" t="s" s="5">
        <v>32</v>
      </c>
      <c r="B72" t="s" s="11">
        <v>20</v>
      </c>
      <c r="C72" s="2"/>
      <c r="D72" t="s" s="11">
        <v>20</v>
      </c>
      <c r="E72" s="2"/>
    </row>
    <row r="73" ht="16" customHeight="1">
      <c r="A73" t="s" s="5">
        <v>27</v>
      </c>
      <c r="B73" t="s" s="11">
        <v>121</v>
      </c>
      <c r="C73" s="2"/>
      <c r="D73" t="s" s="11">
        <v>20</v>
      </c>
      <c r="E73" s="2"/>
    </row>
    <row r="74" ht="16" customHeight="1">
      <c r="A74" t="s" s="5">
        <v>32</v>
      </c>
      <c r="B74" t="s" s="11">
        <v>20</v>
      </c>
      <c r="C74" s="2"/>
      <c r="D74" t="s" s="11">
        <v>20</v>
      </c>
      <c r="E74" s="2"/>
    </row>
    <row r="75" ht="16" customHeight="1">
      <c r="A75" t="s" s="5">
        <v>27</v>
      </c>
      <c r="B75" t="s" s="11">
        <v>122</v>
      </c>
      <c r="C75" s="2"/>
      <c r="D75" t="s" s="11">
        <v>20</v>
      </c>
      <c r="E75" s="2"/>
    </row>
    <row r="76" ht="16" customHeight="1">
      <c r="A76" t="s" s="5">
        <v>32</v>
      </c>
      <c r="B76" t="s" s="11">
        <v>20</v>
      </c>
      <c r="C76" s="2"/>
      <c r="D76" t="s" s="8">
        <v>20</v>
      </c>
      <c r="E76" s="2"/>
    </row>
    <row r="77" ht="16" customHeight="1">
      <c r="A77" t="s" s="5">
        <v>27</v>
      </c>
      <c r="B77" t="s" s="11">
        <v>123</v>
      </c>
      <c r="C77" s="2"/>
      <c r="D77" t="s" s="11">
        <v>20</v>
      </c>
      <c r="E77" s="2"/>
    </row>
    <row r="78" ht="16" customHeight="1">
      <c r="A78" t="s" s="5">
        <v>32</v>
      </c>
      <c r="B78" t="s" s="11">
        <v>20</v>
      </c>
      <c r="C78" s="2"/>
      <c r="D78" t="s" s="11">
        <v>20</v>
      </c>
      <c r="E78" s="2"/>
    </row>
    <row r="79" ht="16" customHeight="1">
      <c r="A79" t="s" s="5">
        <v>27</v>
      </c>
      <c r="B79" t="s" s="11">
        <v>124</v>
      </c>
      <c r="C79" s="2"/>
      <c r="D79" t="s" s="11">
        <v>20</v>
      </c>
      <c r="E79" s="2"/>
    </row>
    <row r="80" ht="16" customHeight="1">
      <c r="A80" t="s" s="5">
        <v>32</v>
      </c>
      <c r="B80" t="s" s="8">
        <v>20</v>
      </c>
      <c r="C80" s="2"/>
      <c r="D80" t="s" s="8">
        <v>20</v>
      </c>
      <c r="E80" s="2"/>
    </row>
    <row r="81" ht="16" customHeight="1">
      <c r="A81" s="2"/>
      <c r="B81" s="2"/>
      <c r="C81" s="2"/>
      <c r="D81" s="2"/>
      <c r="E81" s="2"/>
    </row>
    <row r="82" ht="16" customHeight="1">
      <c r="A82" s="2"/>
      <c r="B82" s="2"/>
      <c r="C82" s="2"/>
      <c r="D82" s="2"/>
      <c r="E82" s="2"/>
    </row>
    <row r="83" ht="16" customHeight="1">
      <c r="A83" t="s" s="3">
        <v>125</v>
      </c>
      <c r="B83" s="12"/>
      <c r="C83" s="2"/>
      <c r="D83" s="2"/>
      <c r="E83" s="2"/>
    </row>
    <row r="84" ht="16" customHeight="1">
      <c r="A84" t="s" s="13">
        <v>126</v>
      </c>
      <c r="B84" t="s" s="13">
        <v>127</v>
      </c>
      <c r="C84" s="2"/>
      <c r="D84" s="2"/>
      <c r="E84" s="2"/>
    </row>
    <row r="85" ht="16" customHeight="1">
      <c r="A85" s="5">
        <v>1</v>
      </c>
      <c r="B85" s="5">
        <v>8</v>
      </c>
      <c r="C85" s="2"/>
      <c r="D85" s="2"/>
      <c r="E85" s="2"/>
    </row>
    <row r="86" ht="16" customHeight="1">
      <c r="A86" s="5">
        <v>2</v>
      </c>
      <c r="B86" s="5">
        <v>7</v>
      </c>
      <c r="C86" s="2"/>
      <c r="D86" s="2"/>
      <c r="E86" s="2"/>
    </row>
    <row r="87" ht="16" customHeight="1">
      <c r="A87" s="5">
        <v>3</v>
      </c>
      <c r="B87" s="5">
        <v>6</v>
      </c>
      <c r="C87" s="2"/>
      <c r="D87" s="2"/>
      <c r="E87" s="2"/>
    </row>
    <row r="88" ht="16" customHeight="1">
      <c r="A88" s="5">
        <v>4</v>
      </c>
      <c r="B88" s="5">
        <v>5</v>
      </c>
      <c r="C88" s="2"/>
      <c r="D88" s="2"/>
      <c r="E88" s="2"/>
    </row>
    <row r="89" ht="16" customHeight="1">
      <c r="A89" s="5">
        <v>5</v>
      </c>
      <c r="B89" s="5">
        <v>4</v>
      </c>
      <c r="C89" s="2"/>
      <c r="D89" s="2"/>
      <c r="E89" s="2"/>
    </row>
    <row r="90" ht="16" customHeight="1">
      <c r="A90" s="5">
        <v>6</v>
      </c>
      <c r="B90" s="5">
        <v>3</v>
      </c>
      <c r="C90" s="2"/>
      <c r="D90" s="2"/>
      <c r="E90" s="2"/>
    </row>
    <row r="91" ht="16" customHeight="1">
      <c r="A91" s="5">
        <v>7</v>
      </c>
      <c r="B91" s="5">
        <v>2</v>
      </c>
      <c r="C91" s="2"/>
      <c r="D91" s="2"/>
      <c r="E91" s="2"/>
    </row>
    <row r="92" ht="16" customHeight="1">
      <c r="A92" s="5">
        <v>8</v>
      </c>
      <c r="B92" s="5">
        <v>1</v>
      </c>
      <c r="C92" s="2"/>
      <c r="D92" s="2"/>
      <c r="E92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Q234"/>
  <sheetViews>
    <sheetView workbookViewId="0" showGridLines="0" defaultGridColor="1"/>
  </sheetViews>
  <sheetFormatPr defaultColWidth="6.625" defaultRowHeight="15" customHeight="1" outlineLevelRow="0" outlineLevelCol="0"/>
  <cols>
    <col min="1" max="1" width="2.875" style="14" customWidth="1"/>
    <col min="2" max="2" width="4" style="14" customWidth="1"/>
    <col min="3" max="3" width="3.75" style="14" customWidth="1"/>
    <col min="4" max="4" width="13.25" style="14" customWidth="1"/>
    <col min="5" max="5" width="13.25" style="14" customWidth="1"/>
    <col min="6" max="6" width="6.875" style="14" customWidth="1"/>
    <col min="7" max="7" width="6.875" style="14" customWidth="1"/>
    <col min="8" max="8" width="6.875" style="14" customWidth="1"/>
    <col min="9" max="9" width="4.125" style="14" customWidth="1"/>
    <col min="10" max="10" width="3.375" style="14" customWidth="1"/>
    <col min="11" max="11" width="11.625" style="14" customWidth="1"/>
    <col min="12" max="12" width="12.625" style="14" customWidth="1"/>
    <col min="13" max="13" width="6.875" style="14" customWidth="1"/>
    <col min="14" max="14" width="6.875" style="14" customWidth="1"/>
    <col min="15" max="15" width="6.875" style="14" customWidth="1"/>
    <col min="16" max="16" width="6.875" style="14" customWidth="1"/>
    <col min="17" max="17" width="6.875" style="14" customWidth="1"/>
    <col min="18" max="256" width="6.625" style="14" customWidth="1"/>
  </cols>
  <sheetData>
    <row r="1" ht="26.25" customHeight="1">
      <c r="A1" s="2"/>
      <c r="B1" s="2"/>
      <c r="C1" s="2"/>
      <c r="D1" s="2"/>
      <c r="E1" s="2"/>
      <c r="F1" s="2"/>
      <c r="G1" s="2"/>
      <c r="H1" t="s" s="15">
        <f>CONCATENATE("CSSAL ",'Lookup'!B4," ",'Lookup'!B6," ",'Lookup'!B8)</f>
        <v>128</v>
      </c>
      <c r="I1" s="2"/>
      <c r="J1" s="2"/>
      <c r="K1" s="2"/>
      <c r="L1" s="2"/>
      <c r="M1" s="2"/>
      <c r="N1" s="2"/>
      <c r="O1" s="2"/>
      <c r="P1" s="2"/>
      <c r="Q1" s="2"/>
    </row>
    <row r="2" ht="19.5" customHeight="1">
      <c r="A2" s="2"/>
      <c r="B2" t="s" s="16">
        <v>129</v>
      </c>
      <c r="C2" s="17"/>
      <c r="D2" s="17"/>
      <c r="E2" s="17"/>
      <c r="F2" s="17"/>
      <c r="G2" s="17"/>
      <c r="H2" s="2"/>
      <c r="I2" s="17"/>
      <c r="J2" s="17"/>
      <c r="K2" s="17"/>
      <c r="L2" s="17"/>
      <c r="M2" s="17"/>
      <c r="N2" s="17"/>
      <c r="O2" s="2"/>
      <c r="P2" s="2"/>
      <c r="Q2" s="2"/>
    </row>
    <row r="3" ht="15.75" customHeight="1">
      <c r="A3" s="18"/>
      <c r="B3" t="s" s="19">
        <v>28</v>
      </c>
      <c r="C3" s="20"/>
      <c r="D3" s="21"/>
      <c r="E3" s="22"/>
      <c r="F3" s="21"/>
      <c r="G3" s="23"/>
      <c r="H3" s="24"/>
      <c r="I3" t="s" s="19">
        <v>33</v>
      </c>
      <c r="J3" s="20"/>
      <c r="K3" s="21"/>
      <c r="L3" s="21"/>
      <c r="M3" s="21"/>
      <c r="N3" s="23"/>
      <c r="O3" s="25"/>
      <c r="P3" s="2"/>
      <c r="Q3" s="2"/>
    </row>
    <row r="4" ht="15" customHeight="1">
      <c r="A4" s="18"/>
      <c r="B4" t="s" s="26">
        <v>130</v>
      </c>
      <c r="C4" t="s" s="27">
        <v>131</v>
      </c>
      <c r="D4" t="s" s="28">
        <v>132</v>
      </c>
      <c r="E4" t="s" s="28">
        <v>133</v>
      </c>
      <c r="F4" t="s" s="27">
        <v>134</v>
      </c>
      <c r="G4" t="s" s="29">
        <v>127</v>
      </c>
      <c r="H4" s="24"/>
      <c r="I4" t="s" s="26">
        <v>130</v>
      </c>
      <c r="J4" t="s" s="27">
        <v>131</v>
      </c>
      <c r="K4" t="s" s="28">
        <v>132</v>
      </c>
      <c r="L4" t="s" s="28">
        <v>133</v>
      </c>
      <c r="M4" t="s" s="27">
        <v>134</v>
      </c>
      <c r="N4" t="s" s="29">
        <v>127</v>
      </c>
      <c r="O4" s="25"/>
      <c r="P4" t="s" s="30">
        <v>135</v>
      </c>
      <c r="Q4" s="31"/>
    </row>
    <row r="5" ht="15" customHeight="1">
      <c r="A5" s="18"/>
      <c r="B5" s="32">
        <v>1</v>
      </c>
      <c r="C5" s="33">
        <v>43</v>
      </c>
      <c r="D5" t="s" s="34">
        <v>136</v>
      </c>
      <c r="E5" t="s" s="5">
        <f>IF(C5&gt;0,VLOOKUP(C5,'Lookup'!$A$20:$B$35,2,FALSE),"")</f>
        <v>19</v>
      </c>
      <c r="F5" s="35">
        <v>0.006276851851851852</v>
      </c>
      <c r="G5" s="36">
        <v>16</v>
      </c>
      <c r="H5" s="24"/>
      <c r="I5" s="32">
        <v>1</v>
      </c>
      <c r="J5" s="33">
        <v>32</v>
      </c>
      <c r="K5" t="s" s="34">
        <v>137</v>
      </c>
      <c r="L5" t="s" s="5">
        <f>IF(J5&gt;0,VLOOKUP(J5,'Lookup'!$A$20:$B$35,2,FALSE),"")</f>
        <v>13</v>
      </c>
      <c r="M5" s="35">
        <v>0.007657175925925926</v>
      </c>
      <c r="N5" s="36">
        <v>12</v>
      </c>
      <c r="O5" s="25"/>
      <c r="P5" s="37">
        <f>IF(F5&gt;1,F5,F5*86400)</f>
        <v>542.3200000000001</v>
      </c>
      <c r="Q5" s="2"/>
    </row>
    <row r="6" ht="15" customHeight="1">
      <c r="A6" s="18"/>
      <c r="B6" s="38">
        <v>2</v>
      </c>
      <c r="C6" s="39">
        <v>31</v>
      </c>
      <c r="D6" t="s" s="40">
        <v>138</v>
      </c>
      <c r="E6" t="s" s="5">
        <f>IF(C6&gt;0,VLOOKUP(C6,'Lookup'!$A$20:$B$35,2,FALSE),"")</f>
        <v>13</v>
      </c>
      <c r="F6" s="41">
        <v>0.006387615740740741</v>
      </c>
      <c r="G6" s="42">
        <v>14</v>
      </c>
      <c r="H6" s="24"/>
      <c r="I6" s="38">
        <v>2</v>
      </c>
      <c r="J6" s="43"/>
      <c r="K6" s="44"/>
      <c r="L6" t="s" s="5">
        <f>IF(J6&gt;0,VLOOKUP(J6,'Lookup'!$A$20:$B$35,2,FALSE),"")</f>
      </c>
      <c r="M6" s="41"/>
      <c r="N6" s="42">
        <v>10</v>
      </c>
      <c r="O6" s="25"/>
      <c r="P6" s="37">
        <f>IF(F6&gt;1,F6,F6*86400)</f>
        <v>551.8900000000001</v>
      </c>
      <c r="Q6" s="45"/>
    </row>
    <row r="7" ht="15" customHeight="1">
      <c r="A7" s="18"/>
      <c r="B7" s="38">
        <v>3</v>
      </c>
      <c r="C7" s="39">
        <v>39</v>
      </c>
      <c r="D7" t="s" s="40">
        <v>139</v>
      </c>
      <c r="E7" t="s" s="5">
        <f>IF(C7&gt;0,VLOOKUP(C7,'Lookup'!$A$20:$B$35,2,FALSE),"")</f>
        <v>17</v>
      </c>
      <c r="F7" s="41">
        <v>0.006701388888888889</v>
      </c>
      <c r="G7" s="42">
        <v>12</v>
      </c>
      <c r="H7" s="24"/>
      <c r="I7" s="38">
        <v>3</v>
      </c>
      <c r="J7" s="43"/>
      <c r="K7" s="44"/>
      <c r="L7" t="s" s="5">
        <f>IF(J7&gt;0,VLOOKUP(J7,'Lookup'!$A$20:$B$35,2,FALSE),"")</f>
      </c>
      <c r="M7" s="41"/>
      <c r="N7" s="42">
        <v>8</v>
      </c>
      <c r="O7" s="25"/>
      <c r="P7" s="37">
        <f>IF(F7&gt;1,F7,F7*86400)</f>
        <v>579</v>
      </c>
      <c r="Q7" s="2"/>
    </row>
    <row r="8" ht="15" customHeight="1">
      <c r="A8" s="18"/>
      <c r="B8" s="38">
        <v>4</v>
      </c>
      <c r="C8" s="43"/>
      <c r="D8" s="44"/>
      <c r="E8" t="s" s="5">
        <f>IF(C8&gt;0,VLOOKUP(C8,'Lookup'!$A$20:$B$35,2,FALSE),"")</f>
      </c>
      <c r="F8" s="41"/>
      <c r="G8" s="42">
        <v>10</v>
      </c>
      <c r="H8" s="24"/>
      <c r="I8" s="38">
        <v>4</v>
      </c>
      <c r="J8" s="43"/>
      <c r="K8" s="44"/>
      <c r="L8" t="s" s="5">
        <f>IF(J8&gt;0,VLOOKUP(J8,'Lookup'!$A$20:$B$35,2,FALSE),"")</f>
      </c>
      <c r="M8" s="41"/>
      <c r="N8" s="42">
        <v>6</v>
      </c>
      <c r="O8" s="25"/>
      <c r="P8" s="37">
        <f>IF(F8&gt;1,F8,F8*86400)</f>
        <v>0</v>
      </c>
      <c r="Q8" s="2"/>
    </row>
    <row r="9" ht="15" customHeight="1">
      <c r="A9" s="18"/>
      <c r="B9" s="38">
        <v>5</v>
      </c>
      <c r="C9" s="43"/>
      <c r="D9" s="44"/>
      <c r="E9" t="s" s="5">
        <f>IF(C9&gt;0,VLOOKUP(C9,'Lookup'!$A$20:$B$35,2,FALSE),"")</f>
      </c>
      <c r="F9" s="41"/>
      <c r="G9" s="42">
        <v>8</v>
      </c>
      <c r="H9" s="24"/>
      <c r="I9" s="38">
        <v>5</v>
      </c>
      <c r="J9" s="43"/>
      <c r="K9" s="44"/>
      <c r="L9" t="s" s="5">
        <f>IF(J9&gt;0,VLOOKUP(J9,'Lookup'!$A$20:$B$35,2,FALSE),"")</f>
      </c>
      <c r="M9" s="41"/>
      <c r="N9" s="42">
        <v>4</v>
      </c>
      <c r="O9" s="25"/>
      <c r="P9" s="37">
        <f>IF(F9&gt;1,F9,F9*86400)</f>
        <v>0</v>
      </c>
      <c r="Q9" s="2"/>
    </row>
    <row r="10" ht="15" customHeight="1">
      <c r="A10" s="18"/>
      <c r="B10" s="38">
        <v>6</v>
      </c>
      <c r="C10" s="43"/>
      <c r="D10" s="44"/>
      <c r="E10" t="s" s="5">
        <f>IF(C10&gt;0,VLOOKUP(C10,'Lookup'!$A$20:$B$35,2,FALSE),"")</f>
      </c>
      <c r="F10" s="41"/>
      <c r="G10" s="42">
        <v>6</v>
      </c>
      <c r="H10" s="24"/>
      <c r="I10" s="38">
        <v>6</v>
      </c>
      <c r="J10" s="43"/>
      <c r="K10" s="44"/>
      <c r="L10" t="s" s="5">
        <f>IF(J10&gt;0,VLOOKUP(J10,'Lookup'!$A$20:$B$35,2,FALSE),"")</f>
      </c>
      <c r="M10" s="41"/>
      <c r="N10" s="42">
        <v>3</v>
      </c>
      <c r="O10" s="25"/>
      <c r="P10" s="37">
        <f>IF(F10&gt;1,F10,F10*86400)</f>
        <v>0</v>
      </c>
      <c r="Q10" s="2"/>
    </row>
    <row r="11" ht="15" customHeight="1">
      <c r="A11" s="18"/>
      <c r="B11" s="38">
        <v>7</v>
      </c>
      <c r="C11" s="43"/>
      <c r="D11" s="44"/>
      <c r="E11" t="s" s="5">
        <f>IF(C11&gt;0,VLOOKUP(C11,'Lookup'!$A$20:$B$35,2,FALSE),"")</f>
      </c>
      <c r="F11" s="41"/>
      <c r="G11" s="42">
        <v>4</v>
      </c>
      <c r="H11" s="24"/>
      <c r="I11" s="38">
        <v>7</v>
      </c>
      <c r="J11" s="43"/>
      <c r="K11" s="44"/>
      <c r="L11" t="s" s="5">
        <f>IF(J11&gt;0,VLOOKUP(J11,'Lookup'!$A$20:$B$35,2,FALSE),"")</f>
      </c>
      <c r="M11" s="41"/>
      <c r="N11" s="42">
        <v>2</v>
      </c>
      <c r="O11" s="25"/>
      <c r="P11" s="37">
        <f>IF(F11&gt;1,F11,F11*86400)</f>
        <v>0</v>
      </c>
      <c r="Q11" s="2"/>
    </row>
    <row r="12" ht="15.75" customHeight="1">
      <c r="A12" s="18"/>
      <c r="B12" s="46">
        <v>8</v>
      </c>
      <c r="C12" s="47"/>
      <c r="D12" s="48"/>
      <c r="E12" t="s" s="49">
        <f>IF(C12&gt;0,VLOOKUP(C12,'Lookup'!$A$20:$B$35,2,FALSE),"")</f>
      </c>
      <c r="F12" s="50"/>
      <c r="G12" s="51">
        <v>2</v>
      </c>
      <c r="H12" s="24"/>
      <c r="I12" s="46">
        <v>8</v>
      </c>
      <c r="J12" s="47"/>
      <c r="K12" s="48"/>
      <c r="L12" t="s" s="49">
        <f>IF(J12&gt;0,VLOOKUP(J12,'Lookup'!$A$20:$B$35,2,FALSE),"")</f>
      </c>
      <c r="M12" s="50"/>
      <c r="N12" s="51">
        <v>1</v>
      </c>
      <c r="O12" s="25"/>
      <c r="P12" s="37">
        <f>IF(F12&gt;1,F12,F12*86400)</f>
        <v>0</v>
      </c>
      <c r="Q12" s="2"/>
    </row>
    <row r="13" ht="15.75" customHeight="1">
      <c r="A13" s="2"/>
      <c r="B13" s="52"/>
      <c r="C13" s="52"/>
      <c r="D13" s="52"/>
      <c r="E13" s="52"/>
      <c r="F13" s="52"/>
      <c r="G13" s="52"/>
      <c r="H13" s="2"/>
      <c r="I13" s="52"/>
      <c r="J13" s="52"/>
      <c r="K13" s="52"/>
      <c r="L13" s="52"/>
      <c r="M13" s="52"/>
      <c r="N13" s="52"/>
      <c r="O13" s="2"/>
      <c r="P13" s="2"/>
      <c r="Q13" s="2"/>
    </row>
    <row r="14" ht="15.75" customHeight="1">
      <c r="A14" s="18"/>
      <c r="B14" t="s" s="19">
        <v>37</v>
      </c>
      <c r="C14" s="20"/>
      <c r="D14" s="21"/>
      <c r="E14" s="21"/>
      <c r="F14" s="21"/>
      <c r="G14" s="23"/>
      <c r="H14" s="24"/>
      <c r="I14" t="s" s="19">
        <v>20</v>
      </c>
      <c r="J14" s="20"/>
      <c r="K14" s="21"/>
      <c r="L14" s="21"/>
      <c r="M14" s="21"/>
      <c r="N14" s="23"/>
      <c r="O14" s="25"/>
      <c r="P14" s="2"/>
      <c r="Q14" s="2"/>
    </row>
    <row r="15" ht="15" customHeight="1">
      <c r="A15" s="18"/>
      <c r="B15" t="s" s="26">
        <v>130</v>
      </c>
      <c r="C15" t="s" s="27">
        <v>131</v>
      </c>
      <c r="D15" t="s" s="28">
        <v>132</v>
      </c>
      <c r="E15" t="s" s="28">
        <v>133</v>
      </c>
      <c r="F15" t="s" s="27">
        <v>134</v>
      </c>
      <c r="G15" t="s" s="29">
        <v>127</v>
      </c>
      <c r="H15" s="24"/>
      <c r="I15" t="s" s="26">
        <v>130</v>
      </c>
      <c r="J15" t="s" s="27">
        <v>131</v>
      </c>
      <c r="K15" t="s" s="28">
        <v>132</v>
      </c>
      <c r="L15" t="s" s="28">
        <v>133</v>
      </c>
      <c r="M15" t="s" s="27">
        <v>134</v>
      </c>
      <c r="N15" t="s" s="29">
        <v>127</v>
      </c>
      <c r="O15" s="25"/>
      <c r="P15" s="2"/>
      <c r="Q15" s="2"/>
    </row>
    <row r="16" ht="15" customHeight="1">
      <c r="A16" s="18"/>
      <c r="B16" s="32">
        <v>1</v>
      </c>
      <c r="C16" s="33">
        <v>39</v>
      </c>
      <c r="D16" t="s" s="34">
        <v>140</v>
      </c>
      <c r="E16" t="s" s="5">
        <f>IF(C16&gt;0,VLOOKUP(C16,'Lookup'!$A$20:$B$35,2,FALSE),"")</f>
        <v>17</v>
      </c>
      <c r="F16" s="35">
        <v>0.007316435185185185</v>
      </c>
      <c r="G16" s="36">
        <v>16</v>
      </c>
      <c r="H16" s="24"/>
      <c r="I16" s="32">
        <v>1</v>
      </c>
      <c r="J16" s="53"/>
      <c r="K16" s="54"/>
      <c r="L16" t="s" s="5">
        <f>IF(J16&gt;0,VLOOKUP(J16,'Lookup'!$A$20:$B$35,2,FALSE),"")</f>
      </c>
      <c r="M16" s="35"/>
      <c r="N16" s="36">
        <v>12</v>
      </c>
      <c r="O16" s="25"/>
      <c r="P16" s="2"/>
      <c r="Q16" s="2"/>
    </row>
    <row r="17" ht="15" customHeight="1">
      <c r="A17" s="18"/>
      <c r="B17" s="38">
        <v>2</v>
      </c>
      <c r="C17" s="39">
        <v>31</v>
      </c>
      <c r="D17" t="s" s="40">
        <v>141</v>
      </c>
      <c r="E17" t="s" s="5">
        <f>IF(C17&gt;0,VLOOKUP(C17,'Lookup'!$A$20:$B$35,2,FALSE),"")</f>
        <v>13</v>
      </c>
      <c r="F17" s="41">
        <v>0.007619791666666667</v>
      </c>
      <c r="G17" s="42">
        <v>14</v>
      </c>
      <c r="H17" s="24"/>
      <c r="I17" s="38">
        <v>2</v>
      </c>
      <c r="J17" s="43"/>
      <c r="K17" s="44"/>
      <c r="L17" t="s" s="5">
        <f>IF(J17&gt;0,VLOOKUP(J17,'Lookup'!$A$20:$B$35,2,FALSE),"")</f>
      </c>
      <c r="M17" s="41"/>
      <c r="N17" s="42">
        <v>10</v>
      </c>
      <c r="O17" s="25"/>
      <c r="P17" s="2"/>
      <c r="Q17" s="2"/>
    </row>
    <row r="18" ht="15" customHeight="1">
      <c r="A18" s="18"/>
      <c r="B18" s="38">
        <v>3</v>
      </c>
      <c r="C18" s="39">
        <v>43</v>
      </c>
      <c r="D18" t="s" s="40">
        <v>142</v>
      </c>
      <c r="E18" t="s" s="5">
        <f>IF(C18&gt;0,VLOOKUP(C18,'Lookup'!$A$20:$B$35,2,FALSE),"")</f>
        <v>19</v>
      </c>
      <c r="F18" s="41">
        <v>0.008930902777777779</v>
      </c>
      <c r="G18" s="42">
        <v>12</v>
      </c>
      <c r="H18" s="24"/>
      <c r="I18" s="38">
        <v>3</v>
      </c>
      <c r="J18" s="43"/>
      <c r="K18" s="44"/>
      <c r="L18" t="s" s="5">
        <f>IF(J18&gt;0,VLOOKUP(J18,'Lookup'!$A$20:$B$35,2,FALSE),"")</f>
      </c>
      <c r="M18" s="41"/>
      <c r="N18" s="42">
        <v>8</v>
      </c>
      <c r="O18" s="25"/>
      <c r="P18" s="2"/>
      <c r="Q18" s="2"/>
    </row>
    <row r="19" ht="15" customHeight="1">
      <c r="A19" s="18"/>
      <c r="B19" s="38">
        <v>4</v>
      </c>
      <c r="C19" s="43"/>
      <c r="D19" s="44"/>
      <c r="E19" t="s" s="5">
        <f>IF(C19&gt;0,VLOOKUP(C19,'Lookup'!$A$20:$B$35,2,FALSE),"")</f>
      </c>
      <c r="F19" s="41"/>
      <c r="G19" s="42">
        <v>10</v>
      </c>
      <c r="H19" s="24"/>
      <c r="I19" s="38">
        <v>4</v>
      </c>
      <c r="J19" s="43"/>
      <c r="K19" s="44"/>
      <c r="L19" t="s" s="5">
        <f>IF(J19&gt;0,VLOOKUP(J19,'Lookup'!$A$20:$B$35,2,FALSE),"")</f>
      </c>
      <c r="M19" s="41"/>
      <c r="N19" s="42">
        <v>6</v>
      </c>
      <c r="O19" s="25"/>
      <c r="P19" s="2"/>
      <c r="Q19" s="2"/>
    </row>
    <row r="20" ht="15" customHeight="1">
      <c r="A20" s="18"/>
      <c r="B20" s="38">
        <v>5</v>
      </c>
      <c r="C20" s="43"/>
      <c r="D20" s="44"/>
      <c r="E20" t="s" s="5">
        <f>IF(C20&gt;0,VLOOKUP(C20,'Lookup'!$A$20:$B$35,2,FALSE),"")</f>
      </c>
      <c r="F20" s="41"/>
      <c r="G20" s="42">
        <v>8</v>
      </c>
      <c r="H20" s="24"/>
      <c r="I20" s="38">
        <v>5</v>
      </c>
      <c r="J20" s="43"/>
      <c r="K20" s="44"/>
      <c r="L20" t="s" s="5">
        <f>IF(J20&gt;0,VLOOKUP(J20,'Lookup'!$A$20:$B$35,2,FALSE),"")</f>
      </c>
      <c r="M20" s="41"/>
      <c r="N20" s="42">
        <v>4</v>
      </c>
      <c r="O20" s="25"/>
      <c r="P20" s="2"/>
      <c r="Q20" s="2"/>
    </row>
    <row r="21" ht="15" customHeight="1">
      <c r="A21" s="18"/>
      <c r="B21" s="38">
        <v>6</v>
      </c>
      <c r="C21" s="43"/>
      <c r="D21" s="44"/>
      <c r="E21" t="s" s="5">
        <f>IF(C21&gt;0,VLOOKUP(C21,'Lookup'!$A$20:$B$35,2,FALSE),"")</f>
      </c>
      <c r="F21" s="41"/>
      <c r="G21" s="42">
        <v>6</v>
      </c>
      <c r="H21" s="24"/>
      <c r="I21" s="38">
        <v>6</v>
      </c>
      <c r="J21" s="43"/>
      <c r="K21" s="44"/>
      <c r="L21" t="s" s="5">
        <f>IF(J21&gt;0,VLOOKUP(J21,'Lookup'!$A$20:$B$35,2,FALSE),"")</f>
      </c>
      <c r="M21" s="41"/>
      <c r="N21" s="42">
        <v>3</v>
      </c>
      <c r="O21" s="25"/>
      <c r="P21" s="2"/>
      <c r="Q21" s="2"/>
    </row>
    <row r="22" ht="15" customHeight="1">
      <c r="A22" s="18"/>
      <c r="B22" s="38">
        <v>7</v>
      </c>
      <c r="C22" s="43"/>
      <c r="D22" s="44"/>
      <c r="E22" t="s" s="5">
        <f>IF(C22&gt;0,VLOOKUP(C22,'Lookup'!$A$20:$B$35,2,FALSE),"")</f>
      </c>
      <c r="F22" s="41"/>
      <c r="G22" s="42">
        <v>4</v>
      </c>
      <c r="H22" s="24"/>
      <c r="I22" s="38">
        <v>7</v>
      </c>
      <c r="J22" s="43"/>
      <c r="K22" s="44"/>
      <c r="L22" t="s" s="5">
        <f>IF(J22&gt;0,VLOOKUP(J22,'Lookup'!$A$20:$B$35,2,FALSE),"")</f>
      </c>
      <c r="M22" s="41"/>
      <c r="N22" s="42">
        <v>2</v>
      </c>
      <c r="O22" s="25"/>
      <c r="P22" s="2"/>
      <c r="Q22" s="2"/>
    </row>
    <row r="23" ht="15.75" customHeight="1">
      <c r="A23" s="18"/>
      <c r="B23" s="46">
        <v>8</v>
      </c>
      <c r="C23" s="47"/>
      <c r="D23" s="48"/>
      <c r="E23" t="s" s="49">
        <f>IF(C23&gt;0,VLOOKUP(C23,'Lookup'!$A$20:$B$35,2,FALSE),"")</f>
      </c>
      <c r="F23" s="50"/>
      <c r="G23" s="51">
        <v>2</v>
      </c>
      <c r="H23" s="24"/>
      <c r="I23" s="46">
        <v>8</v>
      </c>
      <c r="J23" s="47"/>
      <c r="K23" s="48"/>
      <c r="L23" t="s" s="49">
        <f>IF(J23&gt;0,VLOOKUP(J23,'Lookup'!$A$20:$B$35,2,FALSE),"")</f>
      </c>
      <c r="M23" s="50"/>
      <c r="N23" s="51">
        <v>1</v>
      </c>
      <c r="O23" s="25"/>
      <c r="P23" s="2"/>
      <c r="Q23" s="2"/>
    </row>
    <row r="24" ht="15.75" customHeight="1">
      <c r="A24" s="2"/>
      <c r="B24" s="52"/>
      <c r="C24" s="52"/>
      <c r="D24" s="52"/>
      <c r="E24" s="52"/>
      <c r="F24" s="52"/>
      <c r="G24" s="52"/>
      <c r="H24" s="2"/>
      <c r="I24" s="52"/>
      <c r="J24" s="52"/>
      <c r="K24" s="52"/>
      <c r="L24" s="52"/>
      <c r="M24" s="52"/>
      <c r="N24" s="52"/>
      <c r="O24" s="2"/>
      <c r="P24" s="2"/>
      <c r="Q24" s="2"/>
    </row>
    <row r="25" ht="15.75" customHeight="1">
      <c r="A25" s="18"/>
      <c r="B25" t="s" s="19">
        <v>44</v>
      </c>
      <c r="C25" s="20"/>
      <c r="D25" s="21"/>
      <c r="E25" s="21"/>
      <c r="F25" s="21"/>
      <c r="G25" s="23"/>
      <c r="H25" s="24"/>
      <c r="I25" t="s" s="19">
        <v>48</v>
      </c>
      <c r="J25" s="20"/>
      <c r="K25" s="21"/>
      <c r="L25" s="21"/>
      <c r="M25" s="21"/>
      <c r="N25" s="23"/>
      <c r="O25" s="25"/>
      <c r="P25" s="2"/>
      <c r="Q25" s="2"/>
    </row>
    <row r="26" ht="15" customHeight="1">
      <c r="A26" s="18"/>
      <c r="B26" t="s" s="26">
        <v>130</v>
      </c>
      <c r="C26" t="s" s="27">
        <v>131</v>
      </c>
      <c r="D26" t="s" s="28">
        <v>132</v>
      </c>
      <c r="E26" t="s" s="28">
        <v>133</v>
      </c>
      <c r="F26" t="s" s="27">
        <v>134</v>
      </c>
      <c r="G26" t="s" s="29">
        <v>127</v>
      </c>
      <c r="H26" s="24"/>
      <c r="I26" t="s" s="26">
        <v>130</v>
      </c>
      <c r="J26" t="s" s="27">
        <v>131</v>
      </c>
      <c r="K26" t="s" s="28">
        <v>132</v>
      </c>
      <c r="L26" t="s" s="28">
        <v>133</v>
      </c>
      <c r="M26" t="s" s="27">
        <v>134</v>
      </c>
      <c r="N26" t="s" s="29">
        <v>127</v>
      </c>
      <c r="O26" s="25"/>
      <c r="P26" s="2"/>
      <c r="Q26" s="2"/>
    </row>
    <row r="27" ht="15" customHeight="1">
      <c r="A27" s="18"/>
      <c r="B27" s="32">
        <v>1</v>
      </c>
      <c r="C27" s="33">
        <v>37</v>
      </c>
      <c r="D27" t="s" s="34">
        <v>143</v>
      </c>
      <c r="E27" t="s" s="5">
        <f>IF(C27&gt;0,VLOOKUP(C27,'Lookup'!$A$20:$B$35,2,FALSE),"")</f>
        <v>16</v>
      </c>
      <c r="F27" s="55">
        <v>55.3</v>
      </c>
      <c r="G27" s="36">
        <v>16</v>
      </c>
      <c r="H27" s="24"/>
      <c r="I27" s="32">
        <v>1</v>
      </c>
      <c r="J27" s="33">
        <v>44</v>
      </c>
      <c r="K27" t="s" s="34">
        <v>144</v>
      </c>
      <c r="L27" t="s" s="5">
        <f>IF(J27&gt;0,VLOOKUP(J27,'Lookup'!$A$20:$B$35,2,FALSE),"")</f>
        <v>19</v>
      </c>
      <c r="M27" s="55">
        <v>55.8</v>
      </c>
      <c r="N27" s="36">
        <v>12</v>
      </c>
      <c r="O27" s="25"/>
      <c r="P27" s="2"/>
      <c r="Q27" s="2"/>
    </row>
    <row r="28" ht="15" customHeight="1">
      <c r="A28" s="18"/>
      <c r="B28" s="38">
        <v>2</v>
      </c>
      <c r="C28" s="39">
        <v>31</v>
      </c>
      <c r="D28" t="s" s="40">
        <v>145</v>
      </c>
      <c r="E28" t="s" s="5">
        <f>IF(C28&gt;0,VLOOKUP(C28,'Lookup'!$A$20:$B$35,2,FALSE),"")</f>
        <v>13</v>
      </c>
      <c r="F28" s="56">
        <v>55.96</v>
      </c>
      <c r="G28" s="42">
        <v>14</v>
      </c>
      <c r="H28" s="24"/>
      <c r="I28" s="38">
        <v>2</v>
      </c>
      <c r="J28" s="39">
        <v>42</v>
      </c>
      <c r="K28" t="s" s="40">
        <v>146</v>
      </c>
      <c r="L28" t="s" s="5">
        <f>IF(J28&gt;0,VLOOKUP(J28,'Lookup'!$A$20:$B$35,2,FALSE),"")</f>
        <v>18</v>
      </c>
      <c r="M28" s="56">
        <v>60.16</v>
      </c>
      <c r="N28" s="42">
        <v>10</v>
      </c>
      <c r="O28" s="25"/>
      <c r="P28" s="2"/>
      <c r="Q28" s="2"/>
    </row>
    <row r="29" ht="15" customHeight="1">
      <c r="A29" s="18"/>
      <c r="B29" s="38">
        <v>3</v>
      </c>
      <c r="C29" s="39">
        <v>43</v>
      </c>
      <c r="D29" t="s" s="40">
        <v>147</v>
      </c>
      <c r="E29" t="s" s="5">
        <f>IF(C29&gt;0,VLOOKUP(C29,'Lookup'!$A$20:$B$35,2,FALSE),"")</f>
        <v>19</v>
      </c>
      <c r="F29" s="56">
        <v>56.79</v>
      </c>
      <c r="G29" s="42">
        <v>12</v>
      </c>
      <c r="H29" s="24"/>
      <c r="I29" s="38">
        <v>3</v>
      </c>
      <c r="J29" s="39">
        <v>32</v>
      </c>
      <c r="K29" t="s" s="40">
        <v>148</v>
      </c>
      <c r="L29" t="s" s="5">
        <f>IF(J29&gt;0,VLOOKUP(J29,'Lookup'!$A$20:$B$35,2,FALSE),"")</f>
        <v>13</v>
      </c>
      <c r="M29" s="56">
        <v>65.77</v>
      </c>
      <c r="N29" s="42">
        <v>8</v>
      </c>
      <c r="O29" s="25"/>
      <c r="P29" s="2"/>
      <c r="Q29" s="2"/>
    </row>
    <row r="30" ht="15" customHeight="1">
      <c r="A30" s="18"/>
      <c r="B30" s="38">
        <v>4</v>
      </c>
      <c r="C30" s="39">
        <v>41</v>
      </c>
      <c r="D30" t="s" s="40">
        <v>149</v>
      </c>
      <c r="E30" t="s" s="5">
        <f>IF(C30&gt;0,VLOOKUP(C30,'Lookup'!$A$20:$B$35,2,FALSE),"")</f>
        <v>18</v>
      </c>
      <c r="F30" s="56">
        <v>61.48</v>
      </c>
      <c r="G30" s="42">
        <v>10</v>
      </c>
      <c r="H30" s="24"/>
      <c r="I30" s="38">
        <v>4</v>
      </c>
      <c r="J30" s="43"/>
      <c r="K30" s="44"/>
      <c r="L30" t="s" s="5">
        <f>IF(J30&gt;0,VLOOKUP(J30,'Lookup'!$A$20:$B$35,2,FALSE),"")</f>
      </c>
      <c r="M30" s="57"/>
      <c r="N30" s="42">
        <v>6</v>
      </c>
      <c r="O30" s="25"/>
      <c r="P30" s="2"/>
      <c r="Q30" s="2"/>
    </row>
    <row r="31" ht="15" customHeight="1">
      <c r="A31" s="18"/>
      <c r="B31" s="38">
        <v>5</v>
      </c>
      <c r="C31" s="43"/>
      <c r="D31" s="44"/>
      <c r="E31" t="s" s="5">
        <f>IF(C31&gt;0,VLOOKUP(C31,'Lookup'!$A$20:$B$35,2,FALSE),"")</f>
      </c>
      <c r="F31" s="57"/>
      <c r="G31" s="42">
        <v>8</v>
      </c>
      <c r="H31" s="24"/>
      <c r="I31" s="38">
        <v>5</v>
      </c>
      <c r="J31" s="43"/>
      <c r="K31" s="44"/>
      <c r="L31" t="s" s="5">
        <f>IF(J31&gt;0,VLOOKUP(J31,'Lookup'!$A$20:$B$35,2,FALSE),"")</f>
      </c>
      <c r="M31" s="57"/>
      <c r="N31" s="42">
        <v>4</v>
      </c>
      <c r="O31" s="25"/>
      <c r="P31" s="2"/>
      <c r="Q31" s="2"/>
    </row>
    <row r="32" ht="15" customHeight="1">
      <c r="A32" s="18"/>
      <c r="B32" s="38">
        <v>6</v>
      </c>
      <c r="C32" s="43"/>
      <c r="D32" s="44"/>
      <c r="E32" t="s" s="5">
        <f>IF(C32&gt;0,VLOOKUP(C32,'Lookup'!$A$20:$B$35,2,FALSE),"")</f>
      </c>
      <c r="F32" s="57"/>
      <c r="G32" s="42">
        <v>6</v>
      </c>
      <c r="H32" s="24"/>
      <c r="I32" s="38">
        <v>6</v>
      </c>
      <c r="J32" s="43"/>
      <c r="K32" s="44"/>
      <c r="L32" t="s" s="5">
        <f>IF(J32&gt;0,VLOOKUP(J32,'Lookup'!$A$20:$B$35,2,FALSE),"")</f>
      </c>
      <c r="M32" s="57"/>
      <c r="N32" s="42">
        <v>3</v>
      </c>
      <c r="O32" s="25"/>
      <c r="P32" s="2"/>
      <c r="Q32" s="2"/>
    </row>
    <row r="33" ht="15" customHeight="1">
      <c r="A33" s="18"/>
      <c r="B33" s="38">
        <v>7</v>
      </c>
      <c r="C33" s="43"/>
      <c r="D33" s="44"/>
      <c r="E33" t="s" s="5">
        <f>IF(C33&gt;0,VLOOKUP(C33,'Lookup'!$A$20:$B$35,2,FALSE),"")</f>
      </c>
      <c r="F33" s="57"/>
      <c r="G33" s="42">
        <v>4</v>
      </c>
      <c r="H33" s="24"/>
      <c r="I33" s="38">
        <v>7</v>
      </c>
      <c r="J33" s="43"/>
      <c r="K33" s="44"/>
      <c r="L33" t="s" s="5">
        <f>IF(J33&gt;0,VLOOKUP(J33,'Lookup'!$A$20:$B$35,2,FALSE),"")</f>
      </c>
      <c r="M33" s="57"/>
      <c r="N33" s="42">
        <v>2</v>
      </c>
      <c r="O33" s="25"/>
      <c r="P33" s="2"/>
      <c r="Q33" s="2"/>
    </row>
    <row r="34" ht="15.75" customHeight="1">
      <c r="A34" s="18"/>
      <c r="B34" s="46">
        <v>8</v>
      </c>
      <c r="C34" s="47"/>
      <c r="D34" s="48"/>
      <c r="E34" t="s" s="49">
        <f>IF(C34&gt;0,VLOOKUP(C34,'Lookup'!$A$20:$B$35,2,FALSE),"")</f>
      </c>
      <c r="F34" s="58"/>
      <c r="G34" s="51">
        <v>2</v>
      </c>
      <c r="H34" s="24"/>
      <c r="I34" s="46">
        <v>8</v>
      </c>
      <c r="J34" s="47"/>
      <c r="K34" s="48"/>
      <c r="L34" t="s" s="49">
        <f>IF(J34&gt;0,VLOOKUP(J34,'Lookup'!$A$20:$B$35,2,FALSE),"")</f>
      </c>
      <c r="M34" s="58"/>
      <c r="N34" s="51">
        <v>1</v>
      </c>
      <c r="O34" s="25"/>
      <c r="P34" s="2"/>
      <c r="Q34" s="2"/>
    </row>
    <row r="35" ht="15.75" customHeight="1">
      <c r="A35" s="2"/>
      <c r="B35" s="52"/>
      <c r="C35" s="52"/>
      <c r="D35" s="52"/>
      <c r="E35" s="52"/>
      <c r="F35" s="52"/>
      <c r="G35" s="52"/>
      <c r="H35" s="2"/>
      <c r="I35" s="52"/>
      <c r="J35" s="52"/>
      <c r="K35" s="52"/>
      <c r="L35" s="52"/>
      <c r="M35" s="52"/>
      <c r="N35" s="52"/>
      <c r="O35" s="2"/>
      <c r="P35" s="2"/>
      <c r="Q35" s="2"/>
    </row>
    <row r="36" ht="15.75" customHeight="1">
      <c r="A36" s="18"/>
      <c r="B36" t="s" s="19">
        <v>52</v>
      </c>
      <c r="C36" s="20"/>
      <c r="D36" s="21"/>
      <c r="E36" s="21"/>
      <c r="F36" s="21"/>
      <c r="G36" s="23"/>
      <c r="H36" s="24"/>
      <c r="I36" t="s" s="19">
        <v>56</v>
      </c>
      <c r="J36" s="20"/>
      <c r="K36" s="21"/>
      <c r="L36" s="21"/>
      <c r="M36" s="21"/>
      <c r="N36" s="23"/>
      <c r="O36" s="25"/>
      <c r="P36" s="2"/>
      <c r="Q36" s="2"/>
    </row>
    <row r="37" ht="15" customHeight="1">
      <c r="A37" s="18"/>
      <c r="B37" t="s" s="26">
        <v>130</v>
      </c>
      <c r="C37" t="s" s="27">
        <v>131</v>
      </c>
      <c r="D37" t="s" s="28">
        <v>132</v>
      </c>
      <c r="E37" t="s" s="28">
        <v>133</v>
      </c>
      <c r="F37" t="s" s="27">
        <v>134</v>
      </c>
      <c r="G37" t="s" s="29">
        <v>127</v>
      </c>
      <c r="H37" s="24"/>
      <c r="I37" t="s" s="26">
        <v>130</v>
      </c>
      <c r="J37" t="s" s="27">
        <v>131</v>
      </c>
      <c r="K37" t="s" s="28">
        <v>132</v>
      </c>
      <c r="L37" t="s" s="28">
        <v>133</v>
      </c>
      <c r="M37" t="s" s="27">
        <v>134</v>
      </c>
      <c r="N37" t="s" s="29">
        <v>127</v>
      </c>
      <c r="O37" s="25"/>
      <c r="P37" s="2"/>
      <c r="Q37" s="2"/>
    </row>
    <row r="38" ht="15" customHeight="1">
      <c r="A38" s="18"/>
      <c r="B38" s="32">
        <v>1</v>
      </c>
      <c r="C38" s="33">
        <v>43</v>
      </c>
      <c r="D38" t="s" s="34">
        <v>150</v>
      </c>
      <c r="E38" t="s" s="5">
        <f>IF(C38&gt;0,VLOOKUP(C38,'Lookup'!$A$20:$B$35,2,FALSE),"")</f>
        <v>19</v>
      </c>
      <c r="F38" s="55">
        <v>48.81</v>
      </c>
      <c r="G38" s="36">
        <v>16</v>
      </c>
      <c r="H38" s="24"/>
      <c r="I38" s="32">
        <v>1</v>
      </c>
      <c r="J38" s="33">
        <v>44</v>
      </c>
      <c r="K38" t="s" s="34">
        <v>151</v>
      </c>
      <c r="L38" t="s" s="5">
        <f>IF(J38&gt;0,VLOOKUP(J38,'Lookup'!$A$20:$B$35,2,FALSE),"")</f>
        <v>19</v>
      </c>
      <c r="M38" s="55">
        <v>55.14</v>
      </c>
      <c r="N38" s="36">
        <v>12</v>
      </c>
      <c r="O38" s="25"/>
      <c r="P38" s="2"/>
      <c r="Q38" s="2"/>
    </row>
    <row r="39" ht="15" customHeight="1">
      <c r="A39" s="18"/>
      <c r="B39" s="38">
        <v>2</v>
      </c>
      <c r="C39" s="39">
        <v>31</v>
      </c>
      <c r="D39" t="s" s="40">
        <v>152</v>
      </c>
      <c r="E39" t="s" s="5">
        <f>IF(C39&gt;0,VLOOKUP(C39,'Lookup'!$A$20:$B$35,2,FALSE),"")</f>
        <v>13</v>
      </c>
      <c r="F39" s="56">
        <v>50.72</v>
      </c>
      <c r="G39" s="42">
        <v>14</v>
      </c>
      <c r="H39" s="24"/>
      <c r="I39" s="38">
        <v>2</v>
      </c>
      <c r="J39" s="39">
        <v>32</v>
      </c>
      <c r="K39" t="s" s="40">
        <v>153</v>
      </c>
      <c r="L39" t="s" s="5">
        <f>IF(J39&gt;0,VLOOKUP(J39,'Lookup'!$A$20:$B$35,2,FALSE),"")</f>
        <v>13</v>
      </c>
      <c r="M39" s="56">
        <v>60.85</v>
      </c>
      <c r="N39" s="42">
        <v>10</v>
      </c>
      <c r="O39" s="25"/>
      <c r="P39" s="2"/>
      <c r="Q39" s="2"/>
    </row>
    <row r="40" ht="15" customHeight="1">
      <c r="A40" s="18"/>
      <c r="B40" s="38">
        <v>3</v>
      </c>
      <c r="C40" s="39">
        <v>39</v>
      </c>
      <c r="D40" t="s" s="40">
        <v>154</v>
      </c>
      <c r="E40" t="s" s="5">
        <f>IF(C40&gt;0,VLOOKUP(C40,'Lookup'!$A$20:$B$35,2,FALSE),"")</f>
        <v>17</v>
      </c>
      <c r="F40" s="56">
        <v>58.32</v>
      </c>
      <c r="G40" s="42">
        <v>12</v>
      </c>
      <c r="H40" s="24"/>
      <c r="I40" s="38">
        <v>3</v>
      </c>
      <c r="J40" s="39">
        <v>40</v>
      </c>
      <c r="K40" t="s" s="40">
        <v>155</v>
      </c>
      <c r="L40" t="s" s="5">
        <f>IF(J40&gt;0,VLOOKUP(J40,'Lookup'!$A$20:$B$35,2,FALSE),"")</f>
        <v>17</v>
      </c>
      <c r="M40" s="56">
        <v>61.49</v>
      </c>
      <c r="N40" s="42">
        <v>8</v>
      </c>
      <c r="O40" s="25"/>
      <c r="P40" s="2"/>
      <c r="Q40" s="2"/>
    </row>
    <row r="41" ht="15" customHeight="1">
      <c r="A41" s="18"/>
      <c r="B41" s="38">
        <v>4</v>
      </c>
      <c r="C41" s="43"/>
      <c r="D41" s="44"/>
      <c r="E41" t="s" s="5">
        <f>IF(C41&gt;0,VLOOKUP(C41,'Lookup'!$A$20:$B$35,2,FALSE),"")</f>
      </c>
      <c r="F41" s="57"/>
      <c r="G41" s="42">
        <v>10</v>
      </c>
      <c r="H41" s="24"/>
      <c r="I41" s="38">
        <v>4</v>
      </c>
      <c r="J41" s="43"/>
      <c r="K41" s="44"/>
      <c r="L41" t="s" s="5">
        <f>IF(J41&gt;0,VLOOKUP(J41,'Lookup'!$A$20:$B$35,2,FALSE),"")</f>
      </c>
      <c r="M41" s="57"/>
      <c r="N41" s="42">
        <v>6</v>
      </c>
      <c r="O41" s="25"/>
      <c r="P41" s="2"/>
      <c r="Q41" s="2"/>
    </row>
    <row r="42" ht="15" customHeight="1">
      <c r="A42" s="18"/>
      <c r="B42" s="38">
        <v>5</v>
      </c>
      <c r="C42" s="43"/>
      <c r="D42" s="44"/>
      <c r="E42" t="s" s="5">
        <f>IF(C42&gt;0,VLOOKUP(C42,'Lookup'!$A$20:$B$35,2,FALSE),"")</f>
      </c>
      <c r="F42" s="57"/>
      <c r="G42" s="42">
        <v>8</v>
      </c>
      <c r="H42" s="24"/>
      <c r="I42" s="38">
        <v>5</v>
      </c>
      <c r="J42" s="43"/>
      <c r="K42" s="44"/>
      <c r="L42" t="s" s="5">
        <f>IF(J42&gt;0,VLOOKUP(J42,'Lookup'!$A$20:$B$35,2,FALSE),"")</f>
      </c>
      <c r="M42" s="57"/>
      <c r="N42" s="42">
        <v>4</v>
      </c>
      <c r="O42" s="25"/>
      <c r="P42" s="2"/>
      <c r="Q42" s="2"/>
    </row>
    <row r="43" ht="15" customHeight="1">
      <c r="A43" s="18"/>
      <c r="B43" s="38">
        <v>6</v>
      </c>
      <c r="C43" s="43"/>
      <c r="D43" s="44"/>
      <c r="E43" t="s" s="5">
        <f>IF(C43&gt;0,VLOOKUP(C43,'Lookup'!$A$20:$B$35,2,FALSE),"")</f>
      </c>
      <c r="F43" s="57"/>
      <c r="G43" s="42">
        <v>6</v>
      </c>
      <c r="H43" s="24"/>
      <c r="I43" s="38">
        <v>6</v>
      </c>
      <c r="J43" s="43"/>
      <c r="K43" s="44"/>
      <c r="L43" t="s" s="5">
        <f>IF(J43&gt;0,VLOOKUP(J43,'Lookup'!$A$20:$B$35,2,FALSE),"")</f>
      </c>
      <c r="M43" s="57"/>
      <c r="N43" s="42">
        <v>3</v>
      </c>
      <c r="O43" s="25"/>
      <c r="P43" s="2"/>
      <c r="Q43" s="2"/>
    </row>
    <row r="44" ht="15" customHeight="1">
      <c r="A44" s="18"/>
      <c r="B44" s="38">
        <v>7</v>
      </c>
      <c r="C44" s="43"/>
      <c r="D44" s="44"/>
      <c r="E44" t="s" s="5">
        <f>IF(C44&gt;0,VLOOKUP(C44,'Lookup'!$A$20:$B$35,2,FALSE),"")</f>
      </c>
      <c r="F44" s="57"/>
      <c r="G44" s="42">
        <v>4</v>
      </c>
      <c r="H44" s="24"/>
      <c r="I44" s="38">
        <v>7</v>
      </c>
      <c r="J44" s="43"/>
      <c r="K44" s="44"/>
      <c r="L44" t="s" s="5">
        <f>IF(J44&gt;0,VLOOKUP(J44,'Lookup'!$A$20:$B$35,2,FALSE),"")</f>
      </c>
      <c r="M44" s="57"/>
      <c r="N44" s="42">
        <v>2</v>
      </c>
      <c r="O44" s="25"/>
      <c r="P44" s="2"/>
      <c r="Q44" s="2"/>
    </row>
    <row r="45" ht="15.75" customHeight="1">
      <c r="A45" s="18"/>
      <c r="B45" s="46">
        <v>8</v>
      </c>
      <c r="C45" s="47"/>
      <c r="D45" s="48"/>
      <c r="E45" t="s" s="49">
        <f>IF(C45&gt;0,VLOOKUP(C45,'Lookup'!$A$20:$B$35,2,FALSE),"")</f>
      </c>
      <c r="F45" s="58"/>
      <c r="G45" s="51">
        <v>2</v>
      </c>
      <c r="H45" s="24"/>
      <c r="I45" s="46">
        <v>8</v>
      </c>
      <c r="J45" s="47"/>
      <c r="K45" s="48"/>
      <c r="L45" t="s" s="49">
        <f>IF(J45&gt;0,VLOOKUP(J45,'Lookup'!$A$20:$B$35,2,FALSE),"")</f>
      </c>
      <c r="M45" s="58"/>
      <c r="N45" s="51">
        <v>1</v>
      </c>
      <c r="O45" s="25"/>
      <c r="P45" s="2"/>
      <c r="Q45" s="2"/>
    </row>
    <row r="46" ht="15.75" customHeight="1">
      <c r="A46" s="2"/>
      <c r="B46" s="52"/>
      <c r="C46" s="52"/>
      <c r="D46" s="52"/>
      <c r="E46" s="52"/>
      <c r="F46" s="52"/>
      <c r="G46" s="52"/>
      <c r="H46" s="2"/>
      <c r="I46" s="52"/>
      <c r="J46" s="52"/>
      <c r="K46" s="52"/>
      <c r="L46" s="52"/>
      <c r="M46" s="52"/>
      <c r="N46" s="52"/>
      <c r="O46" s="2"/>
      <c r="P46" s="2"/>
      <c r="Q46" s="2"/>
    </row>
    <row r="47" ht="15.75" customHeight="1">
      <c r="A47" s="18"/>
      <c r="B47" t="s" s="19">
        <v>60</v>
      </c>
      <c r="C47" s="20"/>
      <c r="D47" s="21"/>
      <c r="E47" s="21"/>
      <c r="F47" s="21"/>
      <c r="G47" s="23"/>
      <c r="H47" s="24"/>
      <c r="I47" t="s" s="19">
        <v>64</v>
      </c>
      <c r="J47" s="20"/>
      <c r="K47" s="21"/>
      <c r="L47" s="21"/>
      <c r="M47" s="21"/>
      <c r="N47" s="23"/>
      <c r="O47" s="25"/>
      <c r="P47" s="2"/>
      <c r="Q47" s="2"/>
    </row>
    <row r="48" ht="15" customHeight="1">
      <c r="A48" s="18"/>
      <c r="B48" t="s" s="26">
        <v>130</v>
      </c>
      <c r="C48" t="s" s="27">
        <v>131</v>
      </c>
      <c r="D48" t="s" s="28">
        <v>132</v>
      </c>
      <c r="E48" t="s" s="28">
        <v>133</v>
      </c>
      <c r="F48" t="s" s="27">
        <v>134</v>
      </c>
      <c r="G48" t="s" s="29">
        <v>127</v>
      </c>
      <c r="H48" s="24"/>
      <c r="I48" t="s" s="26">
        <v>130</v>
      </c>
      <c r="J48" t="s" s="27">
        <v>131</v>
      </c>
      <c r="K48" t="s" s="28">
        <v>132</v>
      </c>
      <c r="L48" t="s" s="28">
        <v>133</v>
      </c>
      <c r="M48" t="s" s="27">
        <v>134</v>
      </c>
      <c r="N48" t="s" s="29">
        <v>127</v>
      </c>
      <c r="O48" s="25"/>
      <c r="P48" s="2"/>
      <c r="Q48" s="2"/>
    </row>
    <row r="49" ht="15" customHeight="1">
      <c r="A49" s="18"/>
      <c r="B49" s="32">
        <v>1</v>
      </c>
      <c r="C49" s="33">
        <v>31</v>
      </c>
      <c r="D49" t="s" s="34">
        <v>156</v>
      </c>
      <c r="E49" t="s" s="5">
        <f>IF(C49&gt;0,VLOOKUP(C49,'Lookup'!$A$20:$B$35,2,FALSE),"")</f>
        <v>13</v>
      </c>
      <c r="F49" s="55">
        <v>12.98</v>
      </c>
      <c r="G49" s="36">
        <v>16</v>
      </c>
      <c r="H49" s="24"/>
      <c r="I49" s="32">
        <v>1</v>
      </c>
      <c r="J49" s="33">
        <v>38</v>
      </c>
      <c r="K49" t="s" s="34">
        <v>157</v>
      </c>
      <c r="L49" t="s" s="5">
        <f>IF(J49&gt;0,VLOOKUP(J49,'Lookup'!$A$20:$B$35,2,FALSE),"")</f>
        <v>16</v>
      </c>
      <c r="M49" s="55">
        <v>12.59</v>
      </c>
      <c r="N49" s="36">
        <v>12</v>
      </c>
      <c r="O49" s="25"/>
      <c r="P49" s="2"/>
      <c r="Q49" s="2"/>
    </row>
    <row r="50" ht="15" customHeight="1">
      <c r="A50" s="18"/>
      <c r="B50" s="38">
        <v>2</v>
      </c>
      <c r="C50" s="39">
        <v>37</v>
      </c>
      <c r="D50" t="s" s="40">
        <v>158</v>
      </c>
      <c r="E50" t="s" s="5">
        <f>IF(C50&gt;0,VLOOKUP(C50,'Lookup'!$A$20:$B$35,2,FALSE),"")</f>
        <v>16</v>
      </c>
      <c r="F50" s="56">
        <v>13.36</v>
      </c>
      <c r="G50" s="42">
        <v>14</v>
      </c>
      <c r="H50" s="24"/>
      <c r="I50" s="38">
        <v>2</v>
      </c>
      <c r="J50" s="39">
        <v>32</v>
      </c>
      <c r="K50" t="s" s="40">
        <v>159</v>
      </c>
      <c r="L50" t="s" s="5">
        <f>IF(J50&gt;0,VLOOKUP(J50,'Lookup'!$A$20:$B$35,2,FALSE),"")</f>
        <v>13</v>
      </c>
      <c r="M50" s="56">
        <v>12.86</v>
      </c>
      <c r="N50" s="42">
        <v>10</v>
      </c>
      <c r="O50" s="25"/>
      <c r="P50" s="2"/>
      <c r="Q50" s="2"/>
    </row>
    <row r="51" ht="15" customHeight="1">
      <c r="A51" s="18"/>
      <c r="B51" s="38">
        <v>3</v>
      </c>
      <c r="C51" s="39">
        <v>41</v>
      </c>
      <c r="D51" t="s" s="40">
        <v>160</v>
      </c>
      <c r="E51" t="s" s="5">
        <f>IF(C51&gt;0,VLOOKUP(C51,'Lookup'!$A$20:$B$35,2,FALSE),"")</f>
        <v>18</v>
      </c>
      <c r="F51" s="56">
        <v>13.68</v>
      </c>
      <c r="G51" s="42">
        <v>12</v>
      </c>
      <c r="H51" s="24"/>
      <c r="I51" s="38">
        <v>3</v>
      </c>
      <c r="J51" s="39">
        <v>44</v>
      </c>
      <c r="K51" t="s" s="40">
        <v>161</v>
      </c>
      <c r="L51" t="s" s="5">
        <f>IF(J51&gt;0,VLOOKUP(J51,'Lookup'!$A$20:$B$35,2,FALSE),"")</f>
        <v>19</v>
      </c>
      <c r="M51" s="56">
        <v>13.24</v>
      </c>
      <c r="N51" s="42">
        <v>8</v>
      </c>
      <c r="O51" s="25"/>
      <c r="P51" s="2"/>
      <c r="Q51" s="2"/>
    </row>
    <row r="52" ht="15" customHeight="1">
      <c r="A52" s="18"/>
      <c r="B52" s="38">
        <v>4</v>
      </c>
      <c r="C52" s="39">
        <v>43</v>
      </c>
      <c r="D52" t="s" s="40">
        <v>162</v>
      </c>
      <c r="E52" t="s" s="5">
        <f>IF(C52&gt;0,VLOOKUP(C52,'Lookup'!$A$20:$B$35,2,FALSE),"")</f>
        <v>19</v>
      </c>
      <c r="F52" s="56">
        <v>13.77</v>
      </c>
      <c r="G52" s="42">
        <v>10</v>
      </c>
      <c r="H52" s="24"/>
      <c r="I52" s="38">
        <v>4</v>
      </c>
      <c r="J52" s="39">
        <v>42</v>
      </c>
      <c r="K52" t="s" s="40">
        <v>163</v>
      </c>
      <c r="L52" t="s" s="5">
        <f>IF(J52&gt;0,VLOOKUP(J52,'Lookup'!$A$20:$B$35,2,FALSE),"")</f>
        <v>18</v>
      </c>
      <c r="M52" s="56">
        <v>13.6</v>
      </c>
      <c r="N52" s="42">
        <v>6</v>
      </c>
      <c r="O52" s="25"/>
      <c r="P52" s="2"/>
      <c r="Q52" s="2"/>
    </row>
    <row r="53" ht="15" customHeight="1">
      <c r="A53" s="18"/>
      <c r="B53" s="38">
        <v>5</v>
      </c>
      <c r="C53" s="39">
        <v>33</v>
      </c>
      <c r="D53" t="s" s="40">
        <v>164</v>
      </c>
      <c r="E53" t="s" s="5">
        <f>IF(C53&gt;0,VLOOKUP(C53,'Lookup'!$A$20:$B$35,2,FALSE),"")</f>
        <v>14</v>
      </c>
      <c r="F53" s="56">
        <v>14.03</v>
      </c>
      <c r="G53" s="42">
        <v>8</v>
      </c>
      <c r="H53" s="24"/>
      <c r="I53" s="38">
        <v>5</v>
      </c>
      <c r="J53" s="43"/>
      <c r="K53" s="44"/>
      <c r="L53" t="s" s="5">
        <f>IF(J53&gt;0,VLOOKUP(J53,'Lookup'!$A$20:$B$35,2,FALSE),"")</f>
      </c>
      <c r="M53" s="57"/>
      <c r="N53" s="42">
        <v>4</v>
      </c>
      <c r="O53" s="25"/>
      <c r="P53" s="2"/>
      <c r="Q53" s="2"/>
    </row>
    <row r="54" ht="15" customHeight="1">
      <c r="A54" s="18"/>
      <c r="B54" s="38">
        <v>6</v>
      </c>
      <c r="C54" s="43"/>
      <c r="D54" s="44"/>
      <c r="E54" t="s" s="5">
        <f>IF(C54&gt;0,VLOOKUP(C54,'Lookup'!$A$20:$B$35,2,FALSE),"")</f>
      </c>
      <c r="F54" s="57"/>
      <c r="G54" s="42">
        <v>6</v>
      </c>
      <c r="H54" s="24"/>
      <c r="I54" s="38">
        <v>6</v>
      </c>
      <c r="J54" s="43"/>
      <c r="K54" s="44"/>
      <c r="L54" t="s" s="5">
        <f>IF(J54&gt;0,VLOOKUP(J54,'Lookup'!$A$20:$B$35,2,FALSE),"")</f>
      </c>
      <c r="M54" s="57"/>
      <c r="N54" s="42">
        <v>3</v>
      </c>
      <c r="O54" s="25"/>
      <c r="P54" s="2"/>
      <c r="Q54" s="2"/>
    </row>
    <row r="55" ht="15" customHeight="1">
      <c r="A55" s="18"/>
      <c r="B55" s="38">
        <v>7</v>
      </c>
      <c r="C55" s="43"/>
      <c r="D55" s="44"/>
      <c r="E55" t="s" s="5">
        <f>IF(C55&gt;0,VLOOKUP(C55,'Lookup'!$A$20:$B$35,2,FALSE),"")</f>
      </c>
      <c r="F55" s="57"/>
      <c r="G55" s="42">
        <v>4</v>
      </c>
      <c r="H55" s="24"/>
      <c r="I55" s="38">
        <v>7</v>
      </c>
      <c r="J55" s="43"/>
      <c r="K55" s="44"/>
      <c r="L55" t="s" s="5">
        <f>IF(J55&gt;0,VLOOKUP(J55,'Lookup'!$A$20:$B$35,2,FALSE),"")</f>
      </c>
      <c r="M55" s="57"/>
      <c r="N55" s="42">
        <v>2</v>
      </c>
      <c r="O55" s="25"/>
      <c r="P55" s="2"/>
      <c r="Q55" s="2"/>
    </row>
    <row r="56" ht="15.75" customHeight="1">
      <c r="A56" s="18"/>
      <c r="B56" s="46">
        <v>8</v>
      </c>
      <c r="C56" s="47"/>
      <c r="D56" s="48"/>
      <c r="E56" t="s" s="49">
        <f>IF(C56&gt;0,VLOOKUP(C56,'Lookup'!$A$20:$B$35,2,FALSE),"")</f>
      </c>
      <c r="F56" s="58"/>
      <c r="G56" s="51">
        <v>2</v>
      </c>
      <c r="H56" s="24"/>
      <c r="I56" s="46">
        <v>8</v>
      </c>
      <c r="J56" s="47"/>
      <c r="K56" s="48"/>
      <c r="L56" t="s" s="49">
        <f>IF(J56&gt;0,VLOOKUP(J56,'Lookup'!$A$20:$B$35,2,FALSE),"")</f>
      </c>
      <c r="M56" s="58"/>
      <c r="N56" s="51">
        <v>1</v>
      </c>
      <c r="O56" s="25"/>
      <c r="P56" s="2"/>
      <c r="Q56" s="2"/>
    </row>
    <row r="57" ht="15.75" customHeight="1">
      <c r="A57" s="2"/>
      <c r="B57" s="52"/>
      <c r="C57" s="52"/>
      <c r="D57" s="52"/>
      <c r="E57" s="52"/>
      <c r="F57" s="52"/>
      <c r="G57" s="52"/>
      <c r="H57" s="2"/>
      <c r="I57" s="52"/>
      <c r="J57" s="52"/>
      <c r="K57" s="52"/>
      <c r="L57" s="52"/>
      <c r="M57" s="52"/>
      <c r="N57" s="52"/>
      <c r="O57" s="2"/>
      <c r="P57" s="2"/>
      <c r="Q57" s="2"/>
    </row>
    <row r="58" ht="15.75" customHeight="1">
      <c r="A58" s="18"/>
      <c r="B58" t="s" s="19">
        <v>68</v>
      </c>
      <c r="C58" s="20"/>
      <c r="D58" s="21"/>
      <c r="E58" s="21"/>
      <c r="F58" s="21"/>
      <c r="G58" s="23"/>
      <c r="H58" s="24"/>
      <c r="I58" t="s" s="19">
        <v>72</v>
      </c>
      <c r="J58" s="20"/>
      <c r="K58" s="21"/>
      <c r="L58" s="21"/>
      <c r="M58" s="21"/>
      <c r="N58" s="23"/>
      <c r="O58" s="25"/>
      <c r="P58" s="2"/>
      <c r="Q58" s="2"/>
    </row>
    <row r="59" ht="15" customHeight="1">
      <c r="A59" s="18"/>
      <c r="B59" t="s" s="26">
        <v>130</v>
      </c>
      <c r="C59" t="s" s="27">
        <v>131</v>
      </c>
      <c r="D59" t="s" s="28">
        <v>132</v>
      </c>
      <c r="E59" t="s" s="28">
        <v>133</v>
      </c>
      <c r="F59" t="s" s="27">
        <v>134</v>
      </c>
      <c r="G59" t="s" s="29">
        <v>127</v>
      </c>
      <c r="H59" s="24"/>
      <c r="I59" t="s" s="26">
        <v>130</v>
      </c>
      <c r="J59" t="s" s="27">
        <v>131</v>
      </c>
      <c r="K59" t="s" s="28">
        <v>132</v>
      </c>
      <c r="L59" t="s" s="28">
        <v>133</v>
      </c>
      <c r="M59" t="s" s="27">
        <v>134</v>
      </c>
      <c r="N59" t="s" s="29">
        <v>127</v>
      </c>
      <c r="O59" s="25"/>
      <c r="P59" s="2"/>
      <c r="Q59" s="2"/>
    </row>
    <row r="60" ht="15" customHeight="1">
      <c r="A60" s="18"/>
      <c r="B60" s="32">
        <v>1</v>
      </c>
      <c r="C60" s="33">
        <v>37</v>
      </c>
      <c r="D60" t="s" s="34">
        <v>165</v>
      </c>
      <c r="E60" t="s" s="5">
        <f>IF(C60&gt;0,VLOOKUP(C60,'Lookup'!$A$20:$B$35,2,FALSE),"")</f>
        <v>16</v>
      </c>
      <c r="F60" s="55">
        <v>14.1</v>
      </c>
      <c r="G60" s="36">
        <v>16</v>
      </c>
      <c r="H60" s="24"/>
      <c r="I60" s="32">
        <v>1</v>
      </c>
      <c r="J60" s="33">
        <v>32</v>
      </c>
      <c r="K60" t="s" s="34">
        <v>166</v>
      </c>
      <c r="L60" t="s" s="5">
        <f>IF(J60&gt;0,VLOOKUP(J60,'Lookup'!$A$20:$B$35,2,FALSE),"")</f>
        <v>13</v>
      </c>
      <c r="M60" s="55">
        <v>15.2</v>
      </c>
      <c r="N60" s="36">
        <v>12</v>
      </c>
      <c r="O60" s="25"/>
      <c r="P60" s="2"/>
      <c r="Q60" s="2"/>
    </row>
    <row r="61" ht="15" customHeight="1">
      <c r="A61" s="18"/>
      <c r="B61" s="38">
        <v>2</v>
      </c>
      <c r="C61" s="39">
        <v>43</v>
      </c>
      <c r="D61" t="s" s="40">
        <v>167</v>
      </c>
      <c r="E61" t="s" s="5">
        <f>IF(C61&gt;0,VLOOKUP(C61,'Lookup'!$A$20:$B$35,2,FALSE),"")</f>
        <v>19</v>
      </c>
      <c r="F61" s="56">
        <v>14.59</v>
      </c>
      <c r="G61" s="42">
        <v>14</v>
      </c>
      <c r="H61" s="24"/>
      <c r="I61" s="38">
        <v>2</v>
      </c>
      <c r="J61" s="39">
        <v>44</v>
      </c>
      <c r="K61" t="s" s="40">
        <v>168</v>
      </c>
      <c r="L61" t="s" s="5">
        <f>IF(J61&gt;0,VLOOKUP(J61,'Lookup'!$A$20:$B$35,2,FALSE),"")</f>
        <v>19</v>
      </c>
      <c r="M61" s="56">
        <v>15.61</v>
      </c>
      <c r="N61" s="42">
        <v>10</v>
      </c>
      <c r="O61" s="25"/>
      <c r="P61" s="2"/>
      <c r="Q61" s="2"/>
    </row>
    <row r="62" ht="15" customHeight="1">
      <c r="A62" s="18"/>
      <c r="B62" s="38">
        <v>3</v>
      </c>
      <c r="C62" s="39">
        <v>31</v>
      </c>
      <c r="D62" t="s" s="40">
        <v>169</v>
      </c>
      <c r="E62" t="s" s="5">
        <f>IF(C62&gt;0,VLOOKUP(C62,'Lookup'!$A$20:$B$35,2,FALSE),"")</f>
        <v>13</v>
      </c>
      <c r="F62" s="56">
        <v>14.64</v>
      </c>
      <c r="G62" s="42">
        <v>12</v>
      </c>
      <c r="H62" s="24"/>
      <c r="I62" s="38">
        <v>3</v>
      </c>
      <c r="J62" s="39">
        <v>40</v>
      </c>
      <c r="K62" t="s" s="40">
        <v>170</v>
      </c>
      <c r="L62" t="s" s="5">
        <f>IF(J62&gt;0,VLOOKUP(J62,'Lookup'!$A$20:$B$35,2,FALSE),"")</f>
        <v>17</v>
      </c>
      <c r="M62" s="56">
        <v>15.83</v>
      </c>
      <c r="N62" s="42">
        <v>8</v>
      </c>
      <c r="O62" s="25"/>
      <c r="P62" s="2"/>
      <c r="Q62" s="2"/>
    </row>
    <row r="63" ht="15" customHeight="1">
      <c r="A63" s="18"/>
      <c r="B63" s="38">
        <v>4</v>
      </c>
      <c r="C63" s="39">
        <v>39</v>
      </c>
      <c r="D63" t="s" s="40">
        <v>171</v>
      </c>
      <c r="E63" t="s" s="5">
        <f>IF(C63&gt;0,VLOOKUP(C63,'Lookup'!$A$20:$B$35,2,FALSE),"")</f>
        <v>17</v>
      </c>
      <c r="F63" s="56">
        <v>14.79</v>
      </c>
      <c r="G63" s="42">
        <v>10</v>
      </c>
      <c r="H63" s="24"/>
      <c r="I63" s="38">
        <v>4</v>
      </c>
      <c r="J63" s="39">
        <v>34</v>
      </c>
      <c r="K63" t="s" s="40">
        <v>172</v>
      </c>
      <c r="L63" t="s" s="5">
        <f>IF(J63&gt;0,VLOOKUP(J63,'Lookup'!$A$20:$B$35,2,FALSE),"")</f>
        <v>14</v>
      </c>
      <c r="M63" s="56">
        <v>16.7</v>
      </c>
      <c r="N63" s="42">
        <v>6</v>
      </c>
      <c r="O63" s="25"/>
      <c r="P63" s="2"/>
      <c r="Q63" s="2"/>
    </row>
    <row r="64" ht="15" customHeight="1">
      <c r="A64" s="18"/>
      <c r="B64" s="38">
        <v>5</v>
      </c>
      <c r="C64" s="39">
        <v>33</v>
      </c>
      <c r="D64" t="s" s="40">
        <v>173</v>
      </c>
      <c r="E64" t="s" s="5">
        <f>IF(C64&gt;0,VLOOKUP(C64,'Lookup'!$A$20:$B$35,2,FALSE),"")</f>
        <v>14</v>
      </c>
      <c r="F64" s="56">
        <v>15.08</v>
      </c>
      <c r="G64" s="42">
        <v>8</v>
      </c>
      <c r="H64" s="24"/>
      <c r="I64" s="38">
        <v>5</v>
      </c>
      <c r="J64" s="39">
        <v>42</v>
      </c>
      <c r="K64" t="s" s="40">
        <v>174</v>
      </c>
      <c r="L64" t="s" s="5">
        <f>IF(J64&gt;0,VLOOKUP(J64,'Lookup'!$A$20:$B$35,2,FALSE),"")</f>
        <v>18</v>
      </c>
      <c r="M64" s="56">
        <v>16.78</v>
      </c>
      <c r="N64" s="42">
        <v>4</v>
      </c>
      <c r="O64" s="25"/>
      <c r="P64" s="2"/>
      <c r="Q64" s="2"/>
    </row>
    <row r="65" ht="15" customHeight="1">
      <c r="A65" s="18"/>
      <c r="B65" s="38">
        <v>6</v>
      </c>
      <c r="C65" s="39">
        <v>41</v>
      </c>
      <c r="D65" t="s" s="40">
        <v>175</v>
      </c>
      <c r="E65" t="s" s="5">
        <f>IF(C65&gt;0,VLOOKUP(C65,'Lookup'!$A$20:$B$35,2,FALSE),"")</f>
        <v>18</v>
      </c>
      <c r="F65" s="56">
        <v>15.38</v>
      </c>
      <c r="G65" s="42">
        <v>6</v>
      </c>
      <c r="H65" s="24"/>
      <c r="I65" s="38">
        <v>6</v>
      </c>
      <c r="J65" s="43"/>
      <c r="K65" s="44"/>
      <c r="L65" t="s" s="5">
        <f>IF(J65&gt;0,VLOOKUP(J65,'Lookup'!$A$20:$B$35,2,FALSE),"")</f>
      </c>
      <c r="M65" s="57"/>
      <c r="N65" s="42">
        <v>3</v>
      </c>
      <c r="O65" s="25"/>
      <c r="P65" s="2"/>
      <c r="Q65" s="2"/>
    </row>
    <row r="66" ht="15" customHeight="1">
      <c r="A66" s="18"/>
      <c r="B66" s="38">
        <v>7</v>
      </c>
      <c r="C66" s="43"/>
      <c r="D66" s="44"/>
      <c r="E66" t="s" s="5">
        <f>IF(C66&gt;0,VLOOKUP(C66,'Lookup'!$A$20:$B$35,2,FALSE),"")</f>
      </c>
      <c r="F66" s="57"/>
      <c r="G66" s="42">
        <v>4</v>
      </c>
      <c r="H66" s="24"/>
      <c r="I66" s="38">
        <v>7</v>
      </c>
      <c r="J66" s="43"/>
      <c r="K66" s="44"/>
      <c r="L66" t="s" s="5">
        <f>IF(J66&gt;0,VLOOKUP(J66,'Lookup'!$A$20:$B$35,2,FALSE),"")</f>
      </c>
      <c r="M66" s="57"/>
      <c r="N66" s="42">
        <v>2</v>
      </c>
      <c r="O66" s="25"/>
      <c r="P66" s="2"/>
      <c r="Q66" s="2"/>
    </row>
    <row r="67" ht="15.75" customHeight="1">
      <c r="A67" s="18"/>
      <c r="B67" s="46">
        <v>8</v>
      </c>
      <c r="C67" s="47"/>
      <c r="D67" s="48"/>
      <c r="E67" t="s" s="49">
        <f>IF(C67&gt;0,VLOOKUP(C67,'Lookup'!$A$20:$B$35,2,FALSE),"")</f>
      </c>
      <c r="F67" s="58"/>
      <c r="G67" s="51">
        <v>2</v>
      </c>
      <c r="H67" s="24"/>
      <c r="I67" s="46">
        <v>8</v>
      </c>
      <c r="J67" s="47"/>
      <c r="K67" s="48"/>
      <c r="L67" t="s" s="49">
        <f>IF(J67&gt;0,VLOOKUP(J67,'Lookup'!$A$20:$B$35,2,FALSE),"")</f>
      </c>
      <c r="M67" s="58"/>
      <c r="N67" s="51">
        <v>1</v>
      </c>
      <c r="O67" s="25"/>
      <c r="P67" s="2"/>
      <c r="Q67" s="2"/>
    </row>
    <row r="68" ht="15.75" customHeight="1">
      <c r="A68" s="2"/>
      <c r="B68" s="52"/>
      <c r="C68" s="52"/>
      <c r="D68" s="52"/>
      <c r="E68" s="52"/>
      <c r="F68" s="52"/>
      <c r="G68" s="52"/>
      <c r="H68" s="2"/>
      <c r="I68" s="52"/>
      <c r="J68" s="52"/>
      <c r="K68" s="52"/>
      <c r="L68" s="52"/>
      <c r="M68" s="52"/>
      <c r="N68" s="52"/>
      <c r="O68" s="2"/>
      <c r="P68" s="2"/>
      <c r="Q68" s="2"/>
    </row>
    <row r="69" ht="15.75" customHeight="1">
      <c r="A69" s="18"/>
      <c r="B69" t="s" s="19">
        <v>76</v>
      </c>
      <c r="C69" s="20"/>
      <c r="D69" s="21"/>
      <c r="E69" s="21"/>
      <c r="F69" s="21"/>
      <c r="G69" s="23"/>
      <c r="H69" s="24"/>
      <c r="I69" t="s" s="19">
        <v>80</v>
      </c>
      <c r="J69" s="20"/>
      <c r="K69" s="21"/>
      <c r="L69" s="21"/>
      <c r="M69" s="21"/>
      <c r="N69" s="23"/>
      <c r="O69" s="25"/>
      <c r="P69" s="2"/>
      <c r="Q69" s="2"/>
    </row>
    <row r="70" ht="15" customHeight="1">
      <c r="A70" s="18"/>
      <c r="B70" t="s" s="26">
        <v>130</v>
      </c>
      <c r="C70" t="s" s="27">
        <v>131</v>
      </c>
      <c r="D70" t="s" s="28">
        <v>132</v>
      </c>
      <c r="E70" t="s" s="28">
        <v>133</v>
      </c>
      <c r="F70" t="s" s="27">
        <v>134</v>
      </c>
      <c r="G70" t="s" s="29">
        <v>127</v>
      </c>
      <c r="H70" s="24"/>
      <c r="I70" t="s" s="26">
        <v>130</v>
      </c>
      <c r="J70" t="s" s="27">
        <v>131</v>
      </c>
      <c r="K70" t="s" s="28">
        <v>132</v>
      </c>
      <c r="L70" t="s" s="28">
        <v>133</v>
      </c>
      <c r="M70" t="s" s="27">
        <v>134</v>
      </c>
      <c r="N70" t="s" s="29">
        <v>127</v>
      </c>
      <c r="O70" s="25"/>
      <c r="P70" s="2"/>
      <c r="Q70" s="2"/>
    </row>
    <row r="71" ht="15" customHeight="1">
      <c r="A71" s="18"/>
      <c r="B71" s="32">
        <v>1</v>
      </c>
      <c r="C71" s="33">
        <v>31</v>
      </c>
      <c r="D71" t="s" s="34">
        <v>176</v>
      </c>
      <c r="E71" t="s" s="5">
        <f>IF(C71&gt;0,VLOOKUP(C71,'Lookup'!$A$20:$B$35,2,FALSE),"")</f>
        <v>13</v>
      </c>
      <c r="F71" s="55">
        <v>12.67</v>
      </c>
      <c r="G71" s="36">
        <v>16</v>
      </c>
      <c r="H71" s="24"/>
      <c r="I71" s="32">
        <v>1</v>
      </c>
      <c r="J71" s="33">
        <v>32</v>
      </c>
      <c r="K71" t="s" s="34">
        <v>177</v>
      </c>
      <c r="L71" t="s" s="5">
        <f>IF(J71&gt;0,VLOOKUP(J71,'Lookup'!$A$20:$B$35,2,FALSE),"")</f>
        <v>13</v>
      </c>
      <c r="M71" s="55">
        <v>13.28</v>
      </c>
      <c r="N71" s="36">
        <v>12</v>
      </c>
      <c r="O71" s="25"/>
      <c r="P71" s="2"/>
      <c r="Q71" s="2"/>
    </row>
    <row r="72" ht="15" customHeight="1">
      <c r="A72" s="18"/>
      <c r="B72" s="38">
        <v>2</v>
      </c>
      <c r="C72" s="39">
        <v>37</v>
      </c>
      <c r="D72" t="s" s="40">
        <v>178</v>
      </c>
      <c r="E72" t="s" s="5">
        <f>IF(C72&gt;0,VLOOKUP(C72,'Lookup'!$A$20:$B$35,2,FALSE),"")</f>
        <v>16</v>
      </c>
      <c r="F72" s="56">
        <v>12.98</v>
      </c>
      <c r="G72" s="42">
        <v>14</v>
      </c>
      <c r="H72" s="24"/>
      <c r="I72" s="38">
        <v>2</v>
      </c>
      <c r="J72" s="39">
        <v>44</v>
      </c>
      <c r="K72" t="s" s="40">
        <v>179</v>
      </c>
      <c r="L72" t="s" s="5">
        <f>IF(J72&gt;0,VLOOKUP(J72,'Lookup'!$A$20:$B$35,2,FALSE),"")</f>
        <v>19</v>
      </c>
      <c r="M72" s="56">
        <v>13.58</v>
      </c>
      <c r="N72" s="42">
        <v>10</v>
      </c>
      <c r="O72" s="25"/>
      <c r="P72" s="2"/>
      <c r="Q72" s="2"/>
    </row>
    <row r="73" ht="15" customHeight="1">
      <c r="A73" s="18"/>
      <c r="B73" s="38">
        <v>3</v>
      </c>
      <c r="C73" s="39">
        <v>41</v>
      </c>
      <c r="D73" t="s" s="40">
        <v>180</v>
      </c>
      <c r="E73" t="s" s="5">
        <f>IF(C73&gt;0,VLOOKUP(C73,'Lookup'!$A$20:$B$35,2,FALSE),"")</f>
        <v>18</v>
      </c>
      <c r="F73" s="56">
        <v>13.1</v>
      </c>
      <c r="G73" s="42">
        <v>12</v>
      </c>
      <c r="H73" s="24"/>
      <c r="I73" s="38">
        <v>3</v>
      </c>
      <c r="J73" s="39">
        <v>42</v>
      </c>
      <c r="K73" t="s" s="40">
        <v>181</v>
      </c>
      <c r="L73" t="s" s="5">
        <f>IF(J73&gt;0,VLOOKUP(J73,'Lookup'!$A$20:$B$35,2,FALSE),"")</f>
        <v>18</v>
      </c>
      <c r="M73" s="56">
        <v>13.98</v>
      </c>
      <c r="N73" s="42">
        <v>8</v>
      </c>
      <c r="O73" s="25"/>
      <c r="P73" s="2"/>
      <c r="Q73" s="2"/>
    </row>
    <row r="74" ht="15" customHeight="1">
      <c r="A74" s="18"/>
      <c r="B74" s="38">
        <v>4</v>
      </c>
      <c r="C74" s="39">
        <v>43</v>
      </c>
      <c r="D74" t="s" s="40">
        <v>182</v>
      </c>
      <c r="E74" t="s" s="5">
        <f>IF(C74&gt;0,VLOOKUP(C74,'Lookup'!$A$20:$B$35,2,FALSE),"")</f>
        <v>19</v>
      </c>
      <c r="F74" s="56">
        <v>14.39</v>
      </c>
      <c r="G74" s="42">
        <v>10</v>
      </c>
      <c r="H74" s="24"/>
      <c r="I74" s="38">
        <v>4</v>
      </c>
      <c r="J74" s="43"/>
      <c r="K74" s="44"/>
      <c r="L74" t="s" s="5">
        <f>IF(J74&gt;0,VLOOKUP(J74,'Lookup'!$A$20:$B$35,2,FALSE),"")</f>
      </c>
      <c r="M74" s="57"/>
      <c r="N74" s="42">
        <v>6</v>
      </c>
      <c r="O74" s="25"/>
      <c r="P74" s="2"/>
      <c r="Q74" s="2"/>
    </row>
    <row r="75" ht="15" customHeight="1">
      <c r="A75" s="18"/>
      <c r="B75" s="38">
        <v>5</v>
      </c>
      <c r="C75" s="39">
        <v>39</v>
      </c>
      <c r="D75" t="s" s="40">
        <v>183</v>
      </c>
      <c r="E75" t="s" s="5">
        <f>IF(C75&gt;0,VLOOKUP(C75,'Lookup'!$A$20:$B$35,2,FALSE),"")</f>
        <v>17</v>
      </c>
      <c r="F75" s="56">
        <v>15.5</v>
      </c>
      <c r="G75" s="42">
        <v>8</v>
      </c>
      <c r="H75" s="24"/>
      <c r="I75" s="38">
        <v>5</v>
      </c>
      <c r="J75" s="43"/>
      <c r="K75" s="44"/>
      <c r="L75" t="s" s="5">
        <f>IF(J75&gt;0,VLOOKUP(J75,'Lookup'!$A$20:$B$35,2,FALSE),"")</f>
      </c>
      <c r="M75" s="57"/>
      <c r="N75" s="42">
        <v>4</v>
      </c>
      <c r="O75" s="25"/>
      <c r="P75" s="2"/>
      <c r="Q75" s="2"/>
    </row>
    <row r="76" ht="15" customHeight="1">
      <c r="A76" s="18"/>
      <c r="B76" s="38">
        <v>6</v>
      </c>
      <c r="C76" s="43"/>
      <c r="D76" s="44"/>
      <c r="E76" t="s" s="5">
        <f>IF(C76&gt;0,VLOOKUP(C76,'Lookup'!$A$20:$B$35,2,FALSE),"")</f>
      </c>
      <c r="F76" s="57"/>
      <c r="G76" s="42">
        <v>6</v>
      </c>
      <c r="H76" s="24"/>
      <c r="I76" s="38">
        <v>6</v>
      </c>
      <c r="J76" s="43"/>
      <c r="K76" s="44"/>
      <c r="L76" t="s" s="5">
        <f>IF(J76&gt;0,VLOOKUP(J76,'Lookup'!$A$20:$B$35,2,FALSE),"")</f>
      </c>
      <c r="M76" s="57"/>
      <c r="N76" s="42">
        <v>3</v>
      </c>
      <c r="O76" s="25"/>
      <c r="P76" s="2"/>
      <c r="Q76" s="2"/>
    </row>
    <row r="77" ht="15" customHeight="1">
      <c r="A77" s="18"/>
      <c r="B77" s="38">
        <v>7</v>
      </c>
      <c r="C77" s="43"/>
      <c r="D77" s="44"/>
      <c r="E77" t="s" s="5">
        <f>IF(C77&gt;0,VLOOKUP(C77,'Lookup'!$A$20:$B$35,2,FALSE),"")</f>
      </c>
      <c r="F77" s="57"/>
      <c r="G77" s="42">
        <v>4</v>
      </c>
      <c r="H77" s="24"/>
      <c r="I77" s="38">
        <v>7</v>
      </c>
      <c r="J77" s="43"/>
      <c r="K77" s="44"/>
      <c r="L77" t="s" s="5">
        <f>IF(J77&gt;0,VLOOKUP(J77,'Lookup'!$A$20:$B$35,2,FALSE),"")</f>
      </c>
      <c r="M77" s="57"/>
      <c r="N77" s="42">
        <v>2</v>
      </c>
      <c r="O77" s="25"/>
      <c r="P77" s="2"/>
      <c r="Q77" s="2"/>
    </row>
    <row r="78" ht="15.75" customHeight="1">
      <c r="A78" s="18"/>
      <c r="B78" s="46">
        <v>8</v>
      </c>
      <c r="C78" s="47"/>
      <c r="D78" s="48"/>
      <c r="E78" t="s" s="49">
        <f>IF(C78&gt;0,VLOOKUP(C78,'Lookup'!$A$20:$B$35,2,FALSE),"")</f>
      </c>
      <c r="F78" s="58"/>
      <c r="G78" s="51">
        <v>2</v>
      </c>
      <c r="H78" s="24"/>
      <c r="I78" s="46">
        <v>8</v>
      </c>
      <c r="J78" s="47"/>
      <c r="K78" s="48"/>
      <c r="L78" t="s" s="49">
        <f>IF(J78&gt;0,VLOOKUP(J78,'Lookup'!$A$20:$B$35,2,FALSE),"")</f>
      </c>
      <c r="M78" s="58"/>
      <c r="N78" s="51">
        <v>1</v>
      </c>
      <c r="O78" s="25"/>
      <c r="P78" s="2"/>
      <c r="Q78" s="2"/>
    </row>
    <row r="79" ht="15.75" customHeight="1">
      <c r="A79" s="2"/>
      <c r="B79" s="52"/>
      <c r="C79" s="52"/>
      <c r="D79" s="52"/>
      <c r="E79" s="52"/>
      <c r="F79" s="52"/>
      <c r="G79" s="52"/>
      <c r="H79" s="2"/>
      <c r="I79" s="52"/>
      <c r="J79" s="52"/>
      <c r="K79" s="52"/>
      <c r="L79" s="52"/>
      <c r="M79" s="52"/>
      <c r="N79" s="52"/>
      <c r="O79" s="2"/>
      <c r="P79" s="2"/>
      <c r="Q79" s="2"/>
    </row>
    <row r="80" ht="15.75" customHeight="1">
      <c r="A80" s="18"/>
      <c r="B80" t="s" s="19">
        <v>84</v>
      </c>
      <c r="C80" s="20"/>
      <c r="D80" s="21"/>
      <c r="E80" s="21"/>
      <c r="F80" s="21"/>
      <c r="G80" s="23"/>
      <c r="H80" s="24"/>
      <c r="I80" t="s" s="19">
        <v>87</v>
      </c>
      <c r="J80" s="20"/>
      <c r="K80" s="21"/>
      <c r="L80" s="21"/>
      <c r="M80" s="21"/>
      <c r="N80" s="23"/>
      <c r="O80" s="25"/>
      <c r="P80" s="2"/>
      <c r="Q80" s="2"/>
    </row>
    <row r="81" ht="15" customHeight="1">
      <c r="A81" s="18"/>
      <c r="B81" t="s" s="26">
        <v>130</v>
      </c>
      <c r="C81" t="s" s="27">
        <v>131</v>
      </c>
      <c r="D81" t="s" s="28">
        <v>132</v>
      </c>
      <c r="E81" t="s" s="28">
        <v>133</v>
      </c>
      <c r="F81" t="s" s="27">
        <v>134</v>
      </c>
      <c r="G81" t="s" s="29">
        <v>127</v>
      </c>
      <c r="H81" s="24"/>
      <c r="I81" t="s" s="26">
        <v>130</v>
      </c>
      <c r="J81" t="s" s="27">
        <v>131</v>
      </c>
      <c r="K81" t="s" s="28">
        <v>132</v>
      </c>
      <c r="L81" t="s" s="28">
        <v>133</v>
      </c>
      <c r="M81" t="s" s="27">
        <v>134</v>
      </c>
      <c r="N81" t="s" s="29">
        <v>127</v>
      </c>
      <c r="O81" s="25"/>
      <c r="P81" s="2"/>
      <c r="Q81" s="2"/>
    </row>
    <row r="82" ht="15" customHeight="1">
      <c r="A82" s="18"/>
      <c r="B82" s="32">
        <v>1</v>
      </c>
      <c r="C82" s="33">
        <v>33</v>
      </c>
      <c r="D82" t="s" s="34">
        <v>184</v>
      </c>
      <c r="E82" t="s" s="5">
        <f>IF(C82&gt;0,VLOOKUP(C82,'Lookup'!$A$20:$B$35,2,FALSE),"")</f>
        <v>14</v>
      </c>
      <c r="F82" s="55">
        <v>11.72</v>
      </c>
      <c r="G82" s="36">
        <v>16</v>
      </c>
      <c r="H82" s="24"/>
      <c r="I82" s="32">
        <v>1</v>
      </c>
      <c r="J82" s="33">
        <v>36</v>
      </c>
      <c r="K82" t="s" s="34">
        <v>185</v>
      </c>
      <c r="L82" t="s" s="5">
        <f>IF(J82&gt;0,VLOOKUP(J82,'Lookup'!$A$20:$B$35,2,FALSE),"")</f>
        <v>15</v>
      </c>
      <c r="M82" s="55">
        <v>12.46</v>
      </c>
      <c r="N82" s="36">
        <v>12</v>
      </c>
      <c r="O82" s="25"/>
      <c r="P82" s="2"/>
      <c r="Q82" s="2"/>
    </row>
    <row r="83" ht="15" customHeight="1">
      <c r="A83" s="18"/>
      <c r="B83" s="38">
        <v>2</v>
      </c>
      <c r="C83" s="39">
        <v>35</v>
      </c>
      <c r="D83" t="s" s="40">
        <v>186</v>
      </c>
      <c r="E83" t="s" s="5">
        <f>IF(C83&gt;0,VLOOKUP(C83,'Lookup'!$A$20:$B$35,2,FALSE),"")</f>
        <v>15</v>
      </c>
      <c r="F83" s="56">
        <v>12.03</v>
      </c>
      <c r="G83" s="42">
        <v>14</v>
      </c>
      <c r="H83" s="24"/>
      <c r="I83" s="38">
        <v>2</v>
      </c>
      <c r="J83" s="39">
        <v>32</v>
      </c>
      <c r="K83" t="s" s="40">
        <v>145</v>
      </c>
      <c r="L83" t="s" s="5">
        <f>IF(J83&gt;0,VLOOKUP(J83,'Lookup'!$A$20:$B$35,2,FALSE),"")</f>
        <v>13</v>
      </c>
      <c r="M83" s="56">
        <v>12.55</v>
      </c>
      <c r="N83" s="42">
        <v>10</v>
      </c>
      <c r="O83" s="25"/>
      <c r="P83" s="2"/>
      <c r="Q83" s="2"/>
    </row>
    <row r="84" ht="15" customHeight="1">
      <c r="A84" s="18"/>
      <c r="B84" s="38">
        <v>3</v>
      </c>
      <c r="C84" s="39">
        <v>31</v>
      </c>
      <c r="D84" t="s" s="40">
        <v>187</v>
      </c>
      <c r="E84" t="s" s="5">
        <f>IF(C84&gt;0,VLOOKUP(C84,'Lookup'!$A$20:$B$35,2,FALSE),"")</f>
        <v>13</v>
      </c>
      <c r="F84" s="56">
        <v>12.1</v>
      </c>
      <c r="G84" s="42">
        <v>12</v>
      </c>
      <c r="H84" s="24"/>
      <c r="I84" s="38">
        <v>3</v>
      </c>
      <c r="J84" s="39">
        <v>34</v>
      </c>
      <c r="K84" t="s" s="40">
        <v>188</v>
      </c>
      <c r="L84" t="s" s="5">
        <f>IF(J84&gt;0,VLOOKUP(J84,'Lookup'!$A$20:$B$35,2,FALSE),"")</f>
        <v>14</v>
      </c>
      <c r="M84" s="56">
        <v>12.79</v>
      </c>
      <c r="N84" s="42">
        <v>8</v>
      </c>
      <c r="O84" s="25"/>
      <c r="P84" s="2"/>
      <c r="Q84" s="2"/>
    </row>
    <row r="85" ht="15" customHeight="1">
      <c r="A85" s="18"/>
      <c r="B85" s="38">
        <v>4</v>
      </c>
      <c r="C85" s="39">
        <v>39</v>
      </c>
      <c r="D85" t="s" s="40">
        <v>189</v>
      </c>
      <c r="E85" t="s" s="5">
        <f>IF(C85&gt;0,VLOOKUP(C85,'Lookup'!$A$20:$B$35,2,FALSE),"")</f>
        <v>17</v>
      </c>
      <c r="F85" s="56">
        <v>12.73</v>
      </c>
      <c r="G85" s="42">
        <v>10</v>
      </c>
      <c r="H85" s="24"/>
      <c r="I85" s="38">
        <v>4</v>
      </c>
      <c r="J85" s="39">
        <v>40</v>
      </c>
      <c r="K85" t="s" s="40">
        <v>190</v>
      </c>
      <c r="L85" t="s" s="5">
        <f>IF(J85&gt;0,VLOOKUP(J85,'Lookup'!$A$20:$B$35,2,FALSE),"")</f>
        <v>17</v>
      </c>
      <c r="M85" s="56">
        <v>13.41</v>
      </c>
      <c r="N85" s="42">
        <v>6</v>
      </c>
      <c r="O85" s="25"/>
      <c r="P85" s="2"/>
      <c r="Q85" s="2"/>
    </row>
    <row r="86" ht="15" customHeight="1">
      <c r="A86" s="18"/>
      <c r="B86" s="38">
        <v>5</v>
      </c>
      <c r="C86" s="39">
        <v>43</v>
      </c>
      <c r="D86" t="s" s="40">
        <v>144</v>
      </c>
      <c r="E86" t="s" s="5">
        <f>IF(C86&gt;0,VLOOKUP(C86,'Lookup'!$A$20:$B$35,2,FALSE),"")</f>
        <v>19</v>
      </c>
      <c r="F86" s="56">
        <v>12.78</v>
      </c>
      <c r="G86" s="42">
        <v>8</v>
      </c>
      <c r="H86" s="24"/>
      <c r="I86" s="38">
        <v>5</v>
      </c>
      <c r="J86" s="39">
        <v>38</v>
      </c>
      <c r="K86" t="s" s="40">
        <v>191</v>
      </c>
      <c r="L86" t="s" s="5">
        <f>IF(J86&gt;0,VLOOKUP(J86,'Lookup'!$A$20:$B$35,2,FALSE),"")</f>
        <v>16</v>
      </c>
      <c r="M86" s="56">
        <v>13.53</v>
      </c>
      <c r="N86" s="42">
        <v>4</v>
      </c>
      <c r="O86" s="25"/>
      <c r="P86" s="2"/>
      <c r="Q86" s="2"/>
    </row>
    <row r="87" ht="15" customHeight="1">
      <c r="A87" s="18"/>
      <c r="B87" s="38">
        <v>6</v>
      </c>
      <c r="C87" s="39">
        <v>37</v>
      </c>
      <c r="D87" t="s" s="40">
        <v>192</v>
      </c>
      <c r="E87" t="s" s="5">
        <f>IF(C87&gt;0,VLOOKUP(C87,'Lookup'!$A$20:$B$35,2,FALSE),"")</f>
        <v>16</v>
      </c>
      <c r="F87" s="56">
        <v>13.02</v>
      </c>
      <c r="G87" s="42">
        <v>6</v>
      </c>
      <c r="H87" s="24"/>
      <c r="I87" s="38">
        <v>6</v>
      </c>
      <c r="J87" s="39">
        <v>44</v>
      </c>
      <c r="K87" t="s" s="40">
        <v>193</v>
      </c>
      <c r="L87" t="s" s="5">
        <f>IF(J87&gt;0,VLOOKUP(J87,'Lookup'!$A$20:$B$35,2,FALSE),"")</f>
        <v>19</v>
      </c>
      <c r="M87" s="56">
        <v>13.54</v>
      </c>
      <c r="N87" s="42">
        <v>3</v>
      </c>
      <c r="O87" s="25"/>
      <c r="P87" s="2"/>
      <c r="Q87" s="2"/>
    </row>
    <row r="88" ht="15" customHeight="1">
      <c r="A88" s="18"/>
      <c r="B88" s="38">
        <v>7</v>
      </c>
      <c r="C88" s="39">
        <v>41</v>
      </c>
      <c r="D88" t="s" s="40">
        <v>146</v>
      </c>
      <c r="E88" t="s" s="5">
        <f>IF(C88&gt;0,VLOOKUP(C88,'Lookup'!$A$20:$B$35,2,FALSE),"")</f>
        <v>18</v>
      </c>
      <c r="F88" s="56">
        <v>13.31</v>
      </c>
      <c r="G88" s="42">
        <v>4</v>
      </c>
      <c r="H88" s="24"/>
      <c r="I88" s="38">
        <v>7</v>
      </c>
      <c r="J88" s="43"/>
      <c r="K88" s="44"/>
      <c r="L88" t="s" s="5">
        <f>IF(J88&gt;0,VLOOKUP(J88,'Lookup'!$A$20:$B$35,2,FALSE),"")</f>
      </c>
      <c r="M88" s="57"/>
      <c r="N88" s="42">
        <v>2</v>
      </c>
      <c r="O88" s="25"/>
      <c r="P88" s="2"/>
      <c r="Q88" s="2"/>
    </row>
    <row r="89" ht="15.75" customHeight="1">
      <c r="A89" s="18"/>
      <c r="B89" s="46">
        <v>8</v>
      </c>
      <c r="C89" s="47"/>
      <c r="D89" s="48"/>
      <c r="E89" t="s" s="49">
        <f>IF(C89&gt;0,VLOOKUP(C89,'Lookup'!$A$20:$B$35,2,FALSE),"")</f>
      </c>
      <c r="F89" s="58"/>
      <c r="G89" s="51">
        <v>2</v>
      </c>
      <c r="H89" s="24"/>
      <c r="I89" s="46">
        <v>8</v>
      </c>
      <c r="J89" s="47"/>
      <c r="K89" s="48"/>
      <c r="L89" t="s" s="49">
        <f>IF(J89&gt;0,VLOOKUP(J89,'Lookup'!$A$20:$B$35,2,FALSE),"")</f>
      </c>
      <c r="M89" s="58"/>
      <c r="N89" s="51">
        <v>1</v>
      </c>
      <c r="O89" s="25"/>
      <c r="P89" s="2"/>
      <c r="Q89" s="2"/>
    </row>
    <row r="90" ht="15.75" customHeight="1">
      <c r="A90" s="2"/>
      <c r="B90" s="52"/>
      <c r="C90" s="52"/>
      <c r="D90" s="52"/>
      <c r="E90" s="52"/>
      <c r="F90" s="52"/>
      <c r="G90" s="52"/>
      <c r="H90" s="2"/>
      <c r="I90" s="52"/>
      <c r="J90" s="52"/>
      <c r="K90" s="52"/>
      <c r="L90" s="52"/>
      <c r="M90" s="52"/>
      <c r="N90" s="52"/>
      <c r="O90" s="2"/>
      <c r="P90" s="2"/>
      <c r="Q90" s="2"/>
    </row>
    <row r="91" ht="15.75" customHeight="1">
      <c r="A91" s="18"/>
      <c r="B91" t="s" s="19">
        <v>90</v>
      </c>
      <c r="C91" s="20"/>
      <c r="D91" s="21"/>
      <c r="E91" s="21"/>
      <c r="F91" s="21"/>
      <c r="G91" s="23"/>
      <c r="H91" s="24"/>
      <c r="I91" t="s" s="19">
        <v>93</v>
      </c>
      <c r="J91" s="20"/>
      <c r="K91" s="21"/>
      <c r="L91" s="21"/>
      <c r="M91" s="21"/>
      <c r="N91" s="23"/>
      <c r="O91" s="25"/>
      <c r="P91" s="2"/>
      <c r="Q91" s="2"/>
    </row>
    <row r="92" ht="15" customHeight="1">
      <c r="A92" s="18"/>
      <c r="B92" t="s" s="26">
        <v>130</v>
      </c>
      <c r="C92" t="s" s="27">
        <v>131</v>
      </c>
      <c r="D92" t="s" s="28">
        <v>132</v>
      </c>
      <c r="E92" t="s" s="28">
        <v>133</v>
      </c>
      <c r="F92" t="s" s="27">
        <v>134</v>
      </c>
      <c r="G92" t="s" s="29">
        <v>127</v>
      </c>
      <c r="H92" s="24"/>
      <c r="I92" t="s" s="26">
        <v>130</v>
      </c>
      <c r="J92" t="s" s="27">
        <v>131</v>
      </c>
      <c r="K92" t="s" s="28">
        <v>132</v>
      </c>
      <c r="L92" t="s" s="28">
        <v>133</v>
      </c>
      <c r="M92" t="s" s="27">
        <v>134</v>
      </c>
      <c r="N92" t="s" s="29">
        <v>127</v>
      </c>
      <c r="O92" s="25"/>
      <c r="P92" s="2"/>
      <c r="Q92" s="2"/>
    </row>
    <row r="93" ht="15" customHeight="1">
      <c r="A93" s="18"/>
      <c r="B93" s="32">
        <v>1</v>
      </c>
      <c r="C93" s="33">
        <v>43</v>
      </c>
      <c r="D93" t="s" s="34">
        <v>150</v>
      </c>
      <c r="E93" t="s" s="5">
        <f>IF(C93&gt;0,VLOOKUP(C93,'Lookup'!$A$20:$B$35,2,FALSE),"")</f>
        <v>19</v>
      </c>
      <c r="F93" s="55">
        <v>11.25</v>
      </c>
      <c r="G93" s="36">
        <v>16</v>
      </c>
      <c r="H93" s="24"/>
      <c r="I93" s="32">
        <v>1</v>
      </c>
      <c r="J93" s="33">
        <v>32</v>
      </c>
      <c r="K93" t="s" s="34">
        <v>194</v>
      </c>
      <c r="L93" t="s" s="5">
        <f>IF(J93&gt;0,VLOOKUP(J93,'Lookup'!$A$20:$B$35,2,FALSE),"")</f>
        <v>13</v>
      </c>
      <c r="M93" s="55">
        <v>11.99</v>
      </c>
      <c r="N93" s="36">
        <v>12</v>
      </c>
      <c r="O93" s="25"/>
      <c r="P93" s="2"/>
      <c r="Q93" s="2"/>
    </row>
    <row r="94" ht="15" customHeight="1">
      <c r="A94" s="18"/>
      <c r="B94" s="38">
        <v>2</v>
      </c>
      <c r="C94" s="39">
        <v>31</v>
      </c>
      <c r="D94" t="s" s="40">
        <v>195</v>
      </c>
      <c r="E94" t="s" s="5">
        <f>IF(C94&gt;0,VLOOKUP(C94,'Lookup'!$A$20:$B$35,2,FALSE),"")</f>
        <v>13</v>
      </c>
      <c r="F94" s="56">
        <v>11.25</v>
      </c>
      <c r="G94" s="42">
        <v>14</v>
      </c>
      <c r="H94" s="24"/>
      <c r="I94" s="38">
        <v>2</v>
      </c>
      <c r="J94" s="39">
        <v>44</v>
      </c>
      <c r="K94" t="s" s="40">
        <v>151</v>
      </c>
      <c r="L94" t="s" s="5">
        <f>IF(J94&gt;0,VLOOKUP(J94,'Lookup'!$A$20:$B$35,2,FALSE),"")</f>
        <v>19</v>
      </c>
      <c r="M94" s="56">
        <v>12.24</v>
      </c>
      <c r="N94" s="42">
        <v>10</v>
      </c>
      <c r="O94" s="25"/>
      <c r="P94" s="2"/>
      <c r="Q94" s="2"/>
    </row>
    <row r="95" ht="15" customHeight="1">
      <c r="A95" s="18"/>
      <c r="B95" s="38">
        <v>3</v>
      </c>
      <c r="C95" s="39">
        <v>39</v>
      </c>
      <c r="D95" t="s" s="40">
        <v>196</v>
      </c>
      <c r="E95" t="s" s="5">
        <f>IF(C95&gt;0,VLOOKUP(C95,'Lookup'!$A$20:$B$35,2,FALSE),"")</f>
        <v>17</v>
      </c>
      <c r="F95" s="56">
        <v>11.62</v>
      </c>
      <c r="G95" s="42">
        <v>12</v>
      </c>
      <c r="H95" s="24"/>
      <c r="I95" s="38">
        <v>3</v>
      </c>
      <c r="J95" s="39">
        <v>40</v>
      </c>
      <c r="K95" t="s" s="40">
        <v>197</v>
      </c>
      <c r="L95" t="s" s="5">
        <f>IF(J95&gt;0,VLOOKUP(J95,'Lookup'!$A$20:$B$35,2,FALSE),"")</f>
        <v>17</v>
      </c>
      <c r="M95" s="56">
        <v>12.48</v>
      </c>
      <c r="N95" s="42">
        <v>8</v>
      </c>
      <c r="O95" s="25"/>
      <c r="P95" s="2"/>
      <c r="Q95" s="2"/>
    </row>
    <row r="96" ht="15" customHeight="1">
      <c r="A96" s="18"/>
      <c r="B96" s="38">
        <v>4</v>
      </c>
      <c r="C96" s="39">
        <v>33</v>
      </c>
      <c r="D96" t="s" s="40">
        <v>198</v>
      </c>
      <c r="E96" t="s" s="5">
        <f>IF(C96&gt;0,VLOOKUP(C96,'Lookup'!$A$20:$B$35,2,FALSE),"")</f>
        <v>14</v>
      </c>
      <c r="F96" s="56">
        <v>12.4</v>
      </c>
      <c r="G96" s="42">
        <v>10</v>
      </c>
      <c r="H96" s="24"/>
      <c r="I96" s="38">
        <v>4</v>
      </c>
      <c r="J96" s="43"/>
      <c r="K96" s="44"/>
      <c r="L96" t="s" s="5">
        <f>IF(J96&gt;0,VLOOKUP(J96,'Lookup'!$A$20:$B$35,2,FALSE),"")</f>
      </c>
      <c r="M96" s="57"/>
      <c r="N96" s="42">
        <v>6</v>
      </c>
      <c r="O96" s="25"/>
      <c r="P96" s="2"/>
      <c r="Q96" s="2"/>
    </row>
    <row r="97" ht="15" customHeight="1">
      <c r="A97" s="18"/>
      <c r="B97" s="38">
        <v>5</v>
      </c>
      <c r="C97" s="43"/>
      <c r="D97" s="44"/>
      <c r="E97" t="s" s="5">
        <f>IF(C97&gt;0,VLOOKUP(C97,'Lookup'!$A$20:$B$35,2,FALSE),"")</f>
      </c>
      <c r="F97" s="57"/>
      <c r="G97" s="42">
        <v>8</v>
      </c>
      <c r="H97" s="24"/>
      <c r="I97" s="38">
        <v>5</v>
      </c>
      <c r="J97" s="43"/>
      <c r="K97" s="44"/>
      <c r="L97" t="s" s="5">
        <f>IF(J97&gt;0,VLOOKUP(J97,'Lookup'!$A$20:$B$35,2,FALSE),"")</f>
      </c>
      <c r="M97" s="57"/>
      <c r="N97" s="42">
        <v>4</v>
      </c>
      <c r="O97" s="25"/>
      <c r="P97" s="2"/>
      <c r="Q97" s="2"/>
    </row>
    <row r="98" ht="15" customHeight="1">
      <c r="A98" s="18"/>
      <c r="B98" s="38">
        <v>6</v>
      </c>
      <c r="C98" s="43"/>
      <c r="D98" s="44"/>
      <c r="E98" t="s" s="5">
        <f>IF(C98&gt;0,VLOOKUP(C98,'Lookup'!$A$20:$B$35,2,FALSE),"")</f>
      </c>
      <c r="F98" s="57"/>
      <c r="G98" s="42">
        <v>6</v>
      </c>
      <c r="H98" s="24"/>
      <c r="I98" s="38">
        <v>6</v>
      </c>
      <c r="J98" s="43"/>
      <c r="K98" s="44"/>
      <c r="L98" t="s" s="5">
        <f>IF(J98&gt;0,VLOOKUP(J98,'Lookup'!$A$20:$B$35,2,FALSE),"")</f>
      </c>
      <c r="M98" s="57"/>
      <c r="N98" s="42">
        <v>3</v>
      </c>
      <c r="O98" s="25"/>
      <c r="P98" s="2"/>
      <c r="Q98" s="2"/>
    </row>
    <row r="99" ht="15" customHeight="1">
      <c r="A99" s="18"/>
      <c r="B99" s="38">
        <v>7</v>
      </c>
      <c r="C99" s="43"/>
      <c r="D99" s="44"/>
      <c r="E99" t="s" s="5">
        <f>IF(C99&gt;0,VLOOKUP(C99,'Lookup'!$A$20:$B$35,2,FALSE),"")</f>
      </c>
      <c r="F99" s="57"/>
      <c r="G99" s="42">
        <v>4</v>
      </c>
      <c r="H99" s="24"/>
      <c r="I99" s="38">
        <v>7</v>
      </c>
      <c r="J99" s="43"/>
      <c r="K99" s="44"/>
      <c r="L99" t="s" s="5">
        <f>IF(J99&gt;0,VLOOKUP(J99,'Lookup'!$A$20:$B$35,2,FALSE),"")</f>
      </c>
      <c r="M99" s="57"/>
      <c r="N99" s="42">
        <v>2</v>
      </c>
      <c r="O99" s="25"/>
      <c r="P99" s="2"/>
      <c r="Q99" s="2"/>
    </row>
    <row r="100" ht="15.75" customHeight="1">
      <c r="A100" s="18"/>
      <c r="B100" s="46">
        <v>8</v>
      </c>
      <c r="C100" s="47"/>
      <c r="D100" s="48"/>
      <c r="E100" t="s" s="49">
        <f>IF(C100&gt;0,VLOOKUP(C100,'Lookup'!$A$20:$B$35,2,FALSE),"")</f>
      </c>
      <c r="F100" s="58"/>
      <c r="G100" s="51">
        <v>2</v>
      </c>
      <c r="H100" s="24"/>
      <c r="I100" s="46">
        <v>8</v>
      </c>
      <c r="J100" s="47"/>
      <c r="K100" s="48"/>
      <c r="L100" t="s" s="49">
        <f>IF(J100&gt;0,VLOOKUP(J100,'Lookup'!$A$20:$B$35,2,FALSE),"")</f>
      </c>
      <c r="M100" s="58"/>
      <c r="N100" s="51">
        <v>1</v>
      </c>
      <c r="O100" s="25"/>
      <c r="P100" s="2"/>
      <c r="Q100" s="2"/>
    </row>
    <row r="101" ht="15.75" customHeight="1">
      <c r="A101" s="2"/>
      <c r="B101" s="52"/>
      <c r="C101" s="52"/>
      <c r="D101" s="52"/>
      <c r="E101" s="52"/>
      <c r="F101" s="52"/>
      <c r="G101" s="52"/>
      <c r="H101" s="2"/>
      <c r="I101" s="52"/>
      <c r="J101" s="52"/>
      <c r="K101" s="52"/>
      <c r="L101" s="52"/>
      <c r="M101" s="52"/>
      <c r="N101" s="52"/>
      <c r="O101" s="2"/>
      <c r="P101" s="2"/>
      <c r="Q101" s="2"/>
    </row>
    <row r="102" ht="15.75" customHeight="1">
      <c r="A102" s="18"/>
      <c r="B102" t="s" s="19">
        <v>96</v>
      </c>
      <c r="C102" s="20"/>
      <c r="D102" s="21"/>
      <c r="E102" s="21"/>
      <c r="F102" s="21"/>
      <c r="G102" s="23"/>
      <c r="H102" s="24"/>
      <c r="I102" t="s" s="19">
        <v>98</v>
      </c>
      <c r="J102" s="20"/>
      <c r="K102" s="21"/>
      <c r="L102" s="21"/>
      <c r="M102" s="21"/>
      <c r="N102" s="23"/>
      <c r="O102" s="25"/>
      <c r="P102" s="2"/>
      <c r="Q102" s="2"/>
    </row>
    <row r="103" ht="15" customHeight="1">
      <c r="A103" s="18"/>
      <c r="B103" t="s" s="26">
        <v>130</v>
      </c>
      <c r="C103" t="s" s="27">
        <v>131</v>
      </c>
      <c r="D103" t="s" s="28">
        <v>132</v>
      </c>
      <c r="E103" t="s" s="28">
        <v>133</v>
      </c>
      <c r="F103" t="s" s="27">
        <v>134</v>
      </c>
      <c r="G103" t="s" s="29">
        <v>127</v>
      </c>
      <c r="H103" s="24"/>
      <c r="I103" t="s" s="26">
        <v>130</v>
      </c>
      <c r="J103" t="s" s="27">
        <v>131</v>
      </c>
      <c r="K103" t="s" s="28">
        <v>132</v>
      </c>
      <c r="L103" t="s" s="28">
        <v>133</v>
      </c>
      <c r="M103" t="s" s="27">
        <v>134</v>
      </c>
      <c r="N103" t="s" s="29">
        <v>127</v>
      </c>
      <c r="O103" s="25"/>
      <c r="P103" s="2"/>
      <c r="Q103" s="2"/>
    </row>
    <row r="104" ht="15" customHeight="1">
      <c r="A104" s="18"/>
      <c r="B104" s="32">
        <v>1</v>
      </c>
      <c r="C104" s="33">
        <v>39</v>
      </c>
      <c r="D104" t="s" s="34">
        <v>199</v>
      </c>
      <c r="E104" t="s" s="5">
        <f>IF(C104&gt;0,VLOOKUP(C104,'Lookup'!$A$20:$B$35,2,FALSE),"")</f>
        <v>17</v>
      </c>
      <c r="F104" s="55">
        <v>11.79</v>
      </c>
      <c r="G104" s="36">
        <v>16</v>
      </c>
      <c r="H104" s="24"/>
      <c r="I104" s="32">
        <v>1</v>
      </c>
      <c r="J104" s="33">
        <v>32</v>
      </c>
      <c r="K104" t="s" s="34">
        <v>200</v>
      </c>
      <c r="L104" t="s" s="5">
        <f>IF(J104&gt;0,VLOOKUP(J104,'Lookup'!$A$20:$B$35,2,FALSE),"")</f>
        <v>13</v>
      </c>
      <c r="M104" s="55">
        <v>13.35</v>
      </c>
      <c r="N104" s="36">
        <v>12</v>
      </c>
      <c r="O104" s="25"/>
      <c r="P104" s="2"/>
      <c r="Q104" s="2"/>
    </row>
    <row r="105" ht="15" customHeight="1">
      <c r="A105" s="18"/>
      <c r="B105" s="38">
        <v>2</v>
      </c>
      <c r="C105" s="39">
        <v>43</v>
      </c>
      <c r="D105" t="s" s="40">
        <v>201</v>
      </c>
      <c r="E105" t="s" s="5">
        <f>IF(C105&gt;0,VLOOKUP(C105,'Lookup'!$A$20:$B$35,2,FALSE),"")</f>
        <v>19</v>
      </c>
      <c r="F105" s="56">
        <v>12.7</v>
      </c>
      <c r="G105" s="42">
        <v>14</v>
      </c>
      <c r="H105" s="24"/>
      <c r="I105" s="38">
        <v>2</v>
      </c>
      <c r="J105" s="39">
        <v>40</v>
      </c>
      <c r="K105" t="s" s="40">
        <v>202</v>
      </c>
      <c r="L105" t="s" s="5">
        <f>IF(J105&gt;0,VLOOKUP(J105,'Lookup'!$A$20:$B$35,2,FALSE),"")</f>
        <v>17</v>
      </c>
      <c r="M105" s="56">
        <v>14.84</v>
      </c>
      <c r="N105" s="42">
        <v>10</v>
      </c>
      <c r="O105" s="25"/>
      <c r="P105" s="2"/>
      <c r="Q105" s="2"/>
    </row>
    <row r="106" ht="15" customHeight="1">
      <c r="A106" s="18"/>
      <c r="B106" s="38">
        <v>3</v>
      </c>
      <c r="C106" s="39">
        <v>31</v>
      </c>
      <c r="D106" t="s" s="40">
        <v>203</v>
      </c>
      <c r="E106" t="s" s="5">
        <f>IF(C106&gt;0,VLOOKUP(C106,'Lookup'!$A$20:$B$35,2,FALSE),"")</f>
        <v>13</v>
      </c>
      <c r="F106" s="56">
        <v>13.28</v>
      </c>
      <c r="G106" s="42">
        <v>12</v>
      </c>
      <c r="H106" s="24"/>
      <c r="I106" s="38">
        <v>3</v>
      </c>
      <c r="J106" s="39">
        <v>44</v>
      </c>
      <c r="K106" t="s" s="40">
        <v>204</v>
      </c>
      <c r="L106" t="s" s="5">
        <f>IF(J106&gt;0,VLOOKUP(J106,'Lookup'!$A$20:$B$35,2,FALSE),"")</f>
        <v>19</v>
      </c>
      <c r="M106" s="56">
        <v>15.61</v>
      </c>
      <c r="N106" s="42">
        <v>8</v>
      </c>
      <c r="O106" s="25"/>
      <c r="P106" s="2"/>
      <c r="Q106" s="2"/>
    </row>
    <row r="107" ht="15" customHeight="1">
      <c r="A107" s="18"/>
      <c r="B107" s="38">
        <v>4</v>
      </c>
      <c r="C107" s="43"/>
      <c r="D107" s="44"/>
      <c r="E107" t="s" s="5">
        <f>IF(C107&gt;0,VLOOKUP(C107,'Lookup'!$A$20:$B$35,2,FALSE),"")</f>
      </c>
      <c r="F107" s="57"/>
      <c r="G107" s="42">
        <v>10</v>
      </c>
      <c r="H107" s="24"/>
      <c r="I107" s="38">
        <v>4</v>
      </c>
      <c r="J107" s="43"/>
      <c r="K107" s="44"/>
      <c r="L107" t="s" s="5">
        <f>IF(J107&gt;0,VLOOKUP(J107,'Lookup'!$A$20:$B$35,2,FALSE),"")</f>
      </c>
      <c r="M107" s="57"/>
      <c r="N107" s="42">
        <v>6</v>
      </c>
      <c r="O107" s="25"/>
      <c r="P107" s="2"/>
      <c r="Q107" s="2"/>
    </row>
    <row r="108" ht="15" customHeight="1">
      <c r="A108" s="18"/>
      <c r="B108" s="38">
        <v>5</v>
      </c>
      <c r="C108" s="43"/>
      <c r="D108" s="44"/>
      <c r="E108" t="s" s="5">
        <f>IF(C108&gt;0,VLOOKUP(C108,'Lookup'!$A$20:$B$35,2,FALSE),"")</f>
      </c>
      <c r="F108" s="57"/>
      <c r="G108" s="42">
        <v>8</v>
      </c>
      <c r="H108" s="24"/>
      <c r="I108" s="38">
        <v>5</v>
      </c>
      <c r="J108" s="43"/>
      <c r="K108" s="44"/>
      <c r="L108" t="s" s="5">
        <f>IF(J108&gt;0,VLOOKUP(J108,'Lookup'!$A$20:$B$35,2,FALSE),"")</f>
      </c>
      <c r="M108" s="57"/>
      <c r="N108" s="42">
        <v>4</v>
      </c>
      <c r="O108" s="25"/>
      <c r="P108" s="2"/>
      <c r="Q108" s="2"/>
    </row>
    <row r="109" ht="15" customHeight="1">
      <c r="A109" s="18"/>
      <c r="B109" s="38">
        <v>6</v>
      </c>
      <c r="C109" s="43"/>
      <c r="D109" s="44"/>
      <c r="E109" t="s" s="5">
        <f>IF(C109&gt;0,VLOOKUP(C109,'Lookup'!$A$20:$B$35,2,FALSE),"")</f>
      </c>
      <c r="F109" s="57"/>
      <c r="G109" s="42">
        <v>6</v>
      </c>
      <c r="H109" s="24"/>
      <c r="I109" s="38">
        <v>6</v>
      </c>
      <c r="J109" s="43"/>
      <c r="K109" s="44"/>
      <c r="L109" t="s" s="5">
        <f>IF(J109&gt;0,VLOOKUP(J109,'Lookup'!$A$20:$B$35,2,FALSE),"")</f>
      </c>
      <c r="M109" s="57"/>
      <c r="N109" s="42">
        <v>3</v>
      </c>
      <c r="O109" s="25"/>
      <c r="P109" s="2"/>
      <c r="Q109" s="2"/>
    </row>
    <row r="110" ht="15" customHeight="1">
      <c r="A110" s="18"/>
      <c r="B110" s="38">
        <v>7</v>
      </c>
      <c r="C110" s="43"/>
      <c r="D110" s="44"/>
      <c r="E110" t="s" s="5">
        <f>IF(C110&gt;0,VLOOKUP(C110,'Lookup'!$A$20:$B$35,2,FALSE),"")</f>
      </c>
      <c r="F110" s="57"/>
      <c r="G110" s="42">
        <v>4</v>
      </c>
      <c r="H110" s="24"/>
      <c r="I110" s="38">
        <v>7</v>
      </c>
      <c r="J110" s="43"/>
      <c r="K110" s="44"/>
      <c r="L110" t="s" s="5">
        <f>IF(J110&gt;0,VLOOKUP(J110,'Lookup'!$A$20:$B$35,2,FALSE),"")</f>
      </c>
      <c r="M110" s="57"/>
      <c r="N110" s="42">
        <v>2</v>
      </c>
      <c r="O110" s="25"/>
      <c r="P110" s="2"/>
      <c r="Q110" s="2"/>
    </row>
    <row r="111" ht="15.75" customHeight="1">
      <c r="A111" s="18"/>
      <c r="B111" s="46">
        <v>8</v>
      </c>
      <c r="C111" s="47"/>
      <c r="D111" s="48"/>
      <c r="E111" t="s" s="49">
        <f>IF(C111&gt;0,VLOOKUP(C111,'Lookup'!$A$20:$B$35,2,FALSE),"")</f>
      </c>
      <c r="F111" s="58"/>
      <c r="G111" s="51">
        <v>2</v>
      </c>
      <c r="H111" s="24"/>
      <c r="I111" s="46">
        <v>8</v>
      </c>
      <c r="J111" s="47"/>
      <c r="K111" s="48"/>
      <c r="L111" t="s" s="49">
        <f>IF(J111&gt;0,VLOOKUP(J111,'Lookup'!$A$20:$B$35,2,FALSE),"")</f>
      </c>
      <c r="M111" s="58"/>
      <c r="N111" s="51">
        <v>1</v>
      </c>
      <c r="O111" s="25"/>
      <c r="P111" s="2"/>
      <c r="Q111" s="2"/>
    </row>
    <row r="112" ht="15.75" customHeight="1">
      <c r="A112" s="2"/>
      <c r="B112" s="52"/>
      <c r="C112" s="52"/>
      <c r="D112" s="52"/>
      <c r="E112" s="52"/>
      <c r="F112" s="52"/>
      <c r="G112" s="52"/>
      <c r="H112" s="2"/>
      <c r="I112" s="52"/>
      <c r="J112" s="52"/>
      <c r="K112" s="52"/>
      <c r="L112" s="52"/>
      <c r="M112" s="52"/>
      <c r="N112" s="52"/>
      <c r="O112" s="2"/>
      <c r="P112" s="2"/>
      <c r="Q112" s="2"/>
    </row>
    <row r="113" ht="15.75" customHeight="1">
      <c r="A113" s="18"/>
      <c r="B113" t="s" s="19">
        <v>100</v>
      </c>
      <c r="C113" s="20"/>
      <c r="D113" s="21"/>
      <c r="E113" s="21"/>
      <c r="F113" s="21"/>
      <c r="G113" s="23"/>
      <c r="H113" s="24"/>
      <c r="I113" t="s" s="19">
        <v>102</v>
      </c>
      <c r="J113" s="20"/>
      <c r="K113" s="21"/>
      <c r="L113" s="21"/>
      <c r="M113" s="21"/>
      <c r="N113" s="23"/>
      <c r="O113" s="25"/>
      <c r="P113" s="2"/>
      <c r="Q113" s="2"/>
    </row>
    <row r="114" ht="15" customHeight="1">
      <c r="A114" s="18"/>
      <c r="B114" t="s" s="26">
        <v>130</v>
      </c>
      <c r="C114" t="s" s="27">
        <v>131</v>
      </c>
      <c r="D114" t="s" s="28">
        <v>132</v>
      </c>
      <c r="E114" t="s" s="28">
        <v>133</v>
      </c>
      <c r="F114" t="s" s="27">
        <v>134</v>
      </c>
      <c r="G114" t="s" s="29">
        <v>127</v>
      </c>
      <c r="H114" s="24"/>
      <c r="I114" t="s" s="26">
        <v>130</v>
      </c>
      <c r="J114" t="s" s="27">
        <v>131</v>
      </c>
      <c r="K114" t="s" s="28">
        <v>132</v>
      </c>
      <c r="L114" t="s" s="28">
        <v>133</v>
      </c>
      <c r="M114" t="s" s="27">
        <v>134</v>
      </c>
      <c r="N114" t="s" s="29">
        <v>127</v>
      </c>
      <c r="O114" s="25"/>
      <c r="P114" s="2"/>
      <c r="Q114" s="2"/>
    </row>
    <row r="115" ht="15" customHeight="1">
      <c r="A115" s="18"/>
      <c r="B115" s="32">
        <v>1</v>
      </c>
      <c r="C115" s="33">
        <v>43</v>
      </c>
      <c r="D115" t="s" s="34">
        <v>205</v>
      </c>
      <c r="E115" t="s" s="5">
        <f>IF(C115&gt;0,VLOOKUP(C115,'Lookup'!$A$20:$B$35,2,FALSE),"")</f>
        <v>19</v>
      </c>
      <c r="F115" t="s" s="59">
        <v>206</v>
      </c>
      <c r="G115" s="36">
        <v>16</v>
      </c>
      <c r="H115" s="24"/>
      <c r="I115" s="32">
        <v>1</v>
      </c>
      <c r="J115" s="33">
        <v>44</v>
      </c>
      <c r="K115" t="s" s="34">
        <v>161</v>
      </c>
      <c r="L115" t="s" s="5">
        <f>IF(J115&gt;0,VLOOKUP(J115,'Lookup'!$A$20:$B$35,2,FALSE),"")</f>
        <v>19</v>
      </c>
      <c r="M115" t="s" s="59">
        <v>207</v>
      </c>
      <c r="N115" s="36">
        <v>12</v>
      </c>
      <c r="O115" s="25"/>
      <c r="P115" s="2"/>
      <c r="Q115" s="2"/>
    </row>
    <row r="116" ht="15" customHeight="1">
      <c r="A116" s="18"/>
      <c r="B116" s="38">
        <v>2</v>
      </c>
      <c r="C116" s="39">
        <v>31</v>
      </c>
      <c r="D116" t="s" s="40">
        <v>208</v>
      </c>
      <c r="E116" t="s" s="5">
        <f>IF(C116&gt;0,VLOOKUP(C116,'Lookup'!$A$20:$B$35,2,FALSE),"")</f>
        <v>13</v>
      </c>
      <c r="F116" t="s" s="60">
        <v>209</v>
      </c>
      <c r="G116" s="42">
        <v>14</v>
      </c>
      <c r="H116" s="24"/>
      <c r="I116" s="38">
        <v>2</v>
      </c>
      <c r="J116" s="39">
        <v>32</v>
      </c>
      <c r="K116" t="s" s="40">
        <v>210</v>
      </c>
      <c r="L116" t="s" s="5">
        <f>IF(J116&gt;0,VLOOKUP(J116,'Lookup'!$A$20:$B$35,2,FALSE),"")</f>
        <v>13</v>
      </c>
      <c r="M116" t="s" s="60">
        <v>211</v>
      </c>
      <c r="N116" s="42">
        <v>10</v>
      </c>
      <c r="O116" s="25"/>
      <c r="P116" s="2"/>
      <c r="Q116" s="2"/>
    </row>
    <row r="117" ht="15" customHeight="1">
      <c r="A117" s="18"/>
      <c r="B117" s="38">
        <v>3</v>
      </c>
      <c r="C117" s="39">
        <v>41</v>
      </c>
      <c r="D117" t="s" s="40">
        <v>212</v>
      </c>
      <c r="E117" t="s" s="5">
        <f>IF(C117&gt;0,VLOOKUP(C117,'Lookup'!$A$20:$B$35,2,FALSE),"")</f>
        <v>18</v>
      </c>
      <c r="F117" t="s" s="60">
        <v>213</v>
      </c>
      <c r="G117" s="42">
        <v>12</v>
      </c>
      <c r="H117" s="24"/>
      <c r="I117" s="38">
        <v>3</v>
      </c>
      <c r="J117" s="39">
        <v>42</v>
      </c>
      <c r="K117" t="s" s="40">
        <v>214</v>
      </c>
      <c r="L117" t="s" s="5">
        <f>IF(J117&gt;0,VLOOKUP(J117,'Lookup'!$A$20:$B$35,2,FALSE),"")</f>
        <v>18</v>
      </c>
      <c r="M117" t="s" s="60">
        <v>215</v>
      </c>
      <c r="N117" s="42">
        <v>8</v>
      </c>
      <c r="O117" s="25"/>
      <c r="P117" s="2"/>
      <c r="Q117" s="2"/>
    </row>
    <row r="118" ht="15" customHeight="1">
      <c r="A118" s="18"/>
      <c r="B118" s="38">
        <v>4</v>
      </c>
      <c r="C118" s="39">
        <v>37</v>
      </c>
      <c r="D118" t="s" s="40">
        <v>158</v>
      </c>
      <c r="E118" t="s" s="5">
        <f>IF(C118&gt;0,VLOOKUP(C118,'Lookup'!$A$20:$B$35,2,FALSE),"")</f>
        <v>16</v>
      </c>
      <c r="F118" t="s" s="60">
        <v>216</v>
      </c>
      <c r="G118" s="42">
        <v>10</v>
      </c>
      <c r="H118" s="24"/>
      <c r="I118" s="38">
        <v>4</v>
      </c>
      <c r="J118" s="39">
        <v>38</v>
      </c>
      <c r="K118" t="s" s="40">
        <v>217</v>
      </c>
      <c r="L118" t="s" s="5">
        <f>IF(J118&gt;0,VLOOKUP(J118,'Lookup'!$A$20:$B$35,2,FALSE),"")</f>
        <v>16</v>
      </c>
      <c r="M118" t="s" s="60">
        <v>218</v>
      </c>
      <c r="N118" s="42">
        <v>6</v>
      </c>
      <c r="O118" s="25"/>
      <c r="P118" s="2"/>
      <c r="Q118" s="2"/>
    </row>
    <row r="119" ht="15" customHeight="1">
      <c r="A119" s="18"/>
      <c r="B119" s="38">
        <v>5</v>
      </c>
      <c r="C119" s="43"/>
      <c r="D119" s="44"/>
      <c r="E119" t="s" s="5">
        <f>IF(C119&gt;0,VLOOKUP(C119,'Lookup'!$A$20:$B$35,2,FALSE),"")</f>
      </c>
      <c r="F119" s="57"/>
      <c r="G119" s="42">
        <v>8</v>
      </c>
      <c r="H119" s="24"/>
      <c r="I119" s="38">
        <v>5</v>
      </c>
      <c r="J119" s="43"/>
      <c r="K119" s="44"/>
      <c r="L119" t="s" s="5">
        <f>IF(J119&gt;0,VLOOKUP(J119,'Lookup'!$A$20:$B$35,2,FALSE),"")</f>
      </c>
      <c r="M119" s="57"/>
      <c r="N119" s="42">
        <v>4</v>
      </c>
      <c r="O119" s="25"/>
      <c r="P119" s="2"/>
      <c r="Q119" s="2"/>
    </row>
    <row r="120" ht="15" customHeight="1">
      <c r="A120" s="18"/>
      <c r="B120" s="38">
        <v>6</v>
      </c>
      <c r="C120" s="43"/>
      <c r="D120" s="44"/>
      <c r="E120" t="s" s="5">
        <f>IF(C120&gt;0,VLOOKUP(C120,'Lookup'!$A$20:$B$35,2,FALSE),"")</f>
      </c>
      <c r="F120" s="57"/>
      <c r="G120" s="42">
        <v>6</v>
      </c>
      <c r="H120" s="24"/>
      <c r="I120" s="38">
        <v>6</v>
      </c>
      <c r="J120" s="43"/>
      <c r="K120" s="44"/>
      <c r="L120" t="s" s="5">
        <f>IF(J120&gt;0,VLOOKUP(J120,'Lookup'!$A$20:$B$35,2,FALSE),"")</f>
      </c>
      <c r="M120" s="57"/>
      <c r="N120" s="42">
        <v>3</v>
      </c>
      <c r="O120" s="25"/>
      <c r="P120" s="2"/>
      <c r="Q120" s="2"/>
    </row>
    <row r="121" ht="15" customHeight="1">
      <c r="A121" s="18"/>
      <c r="B121" s="38">
        <v>7</v>
      </c>
      <c r="C121" s="43"/>
      <c r="D121" s="44"/>
      <c r="E121" t="s" s="5">
        <f>IF(C121&gt;0,VLOOKUP(C121,'Lookup'!$A$20:$B$35,2,FALSE),"")</f>
      </c>
      <c r="F121" s="57"/>
      <c r="G121" s="42">
        <v>4</v>
      </c>
      <c r="H121" s="24"/>
      <c r="I121" s="38">
        <v>7</v>
      </c>
      <c r="J121" s="43"/>
      <c r="K121" s="44"/>
      <c r="L121" t="s" s="5">
        <f>IF(J121&gt;0,VLOOKUP(J121,'Lookup'!$A$20:$B$35,2,FALSE),"")</f>
      </c>
      <c r="M121" s="57"/>
      <c r="N121" s="42">
        <v>2</v>
      </c>
      <c r="O121" s="25"/>
      <c r="P121" s="2"/>
      <c r="Q121" s="2"/>
    </row>
    <row r="122" ht="15.75" customHeight="1">
      <c r="A122" s="18"/>
      <c r="B122" s="46">
        <v>8</v>
      </c>
      <c r="C122" s="47"/>
      <c r="D122" s="48"/>
      <c r="E122" t="s" s="49">
        <f>IF(C122&gt;0,VLOOKUP(C122,'Lookup'!$A$20:$B$35,2,FALSE),"")</f>
      </c>
      <c r="F122" s="58"/>
      <c r="G122" s="51">
        <v>2</v>
      </c>
      <c r="H122" s="24"/>
      <c r="I122" s="46">
        <v>8</v>
      </c>
      <c r="J122" s="47"/>
      <c r="K122" s="48"/>
      <c r="L122" t="s" s="49">
        <f>IF(J122&gt;0,VLOOKUP(J122,'Lookup'!$A$20:$B$35,2,FALSE),"")</f>
      </c>
      <c r="M122" s="58"/>
      <c r="N122" s="51">
        <v>1</v>
      </c>
      <c r="O122" s="25"/>
      <c r="P122" s="2"/>
      <c r="Q122" s="2"/>
    </row>
    <row r="123" ht="15.75" customHeight="1">
      <c r="A123" s="2"/>
      <c r="B123" s="52"/>
      <c r="C123" s="52"/>
      <c r="D123" s="52"/>
      <c r="E123" s="52"/>
      <c r="F123" s="52"/>
      <c r="G123" s="52"/>
      <c r="H123" s="2"/>
      <c r="I123" s="52"/>
      <c r="J123" s="52"/>
      <c r="K123" s="52"/>
      <c r="L123" s="52"/>
      <c r="M123" s="52"/>
      <c r="N123" s="52"/>
      <c r="O123" s="2"/>
      <c r="P123" s="2"/>
      <c r="Q123" s="2"/>
    </row>
    <row r="124" ht="15.75" customHeight="1">
      <c r="A124" s="18"/>
      <c r="B124" t="s" s="19">
        <v>104</v>
      </c>
      <c r="C124" s="20"/>
      <c r="D124" s="21"/>
      <c r="E124" s="21"/>
      <c r="F124" s="21"/>
      <c r="G124" s="23"/>
      <c r="H124" s="24"/>
      <c r="I124" t="s" s="19">
        <v>106</v>
      </c>
      <c r="J124" s="20"/>
      <c r="K124" s="21"/>
      <c r="L124" s="21"/>
      <c r="M124" s="21"/>
      <c r="N124" s="23"/>
      <c r="O124" s="25"/>
      <c r="P124" s="2"/>
      <c r="Q124" s="2"/>
    </row>
    <row r="125" ht="15" customHeight="1">
      <c r="A125" s="18"/>
      <c r="B125" t="s" s="26">
        <v>130</v>
      </c>
      <c r="C125" t="s" s="27">
        <v>131</v>
      </c>
      <c r="D125" t="s" s="28">
        <v>132</v>
      </c>
      <c r="E125" t="s" s="28">
        <v>133</v>
      </c>
      <c r="F125" t="s" s="27">
        <v>134</v>
      </c>
      <c r="G125" t="s" s="29">
        <v>127</v>
      </c>
      <c r="H125" s="24"/>
      <c r="I125" t="s" s="26">
        <v>130</v>
      </c>
      <c r="J125" t="s" s="27">
        <v>131</v>
      </c>
      <c r="K125" t="s" s="28">
        <v>132</v>
      </c>
      <c r="L125" t="s" s="28">
        <v>133</v>
      </c>
      <c r="M125" t="s" s="27">
        <v>134</v>
      </c>
      <c r="N125" t="s" s="29">
        <v>127</v>
      </c>
      <c r="O125" s="25"/>
      <c r="P125" s="2"/>
      <c r="Q125" s="2"/>
    </row>
    <row r="126" ht="15" customHeight="1">
      <c r="A126" s="18"/>
      <c r="B126" s="32">
        <v>1</v>
      </c>
      <c r="C126" s="33">
        <v>31</v>
      </c>
      <c r="D126" t="s" s="34">
        <v>166</v>
      </c>
      <c r="E126" t="s" s="5">
        <f>IF(C126&gt;0,VLOOKUP(C126,'Lookup'!$A$20:$B$35,2,FALSE),"")</f>
        <v>13</v>
      </c>
      <c r="F126" t="s" s="55">
        <v>219</v>
      </c>
      <c r="G126" s="36">
        <v>16</v>
      </c>
      <c r="H126" s="24"/>
      <c r="I126" s="32">
        <v>1</v>
      </c>
      <c r="J126" s="33">
        <v>32</v>
      </c>
      <c r="K126" t="s" s="34">
        <v>220</v>
      </c>
      <c r="L126" t="s" s="5">
        <f>IF(J126&gt;0,VLOOKUP(J126,'Lookup'!$A$20:$B$35,2,FALSE),"")</f>
        <v>13</v>
      </c>
      <c r="M126" t="s" s="55">
        <v>221</v>
      </c>
      <c r="N126" s="36">
        <v>12</v>
      </c>
      <c r="O126" s="25"/>
      <c r="P126" s="2"/>
      <c r="Q126" s="2"/>
    </row>
    <row r="127" ht="15" customHeight="1">
      <c r="A127" s="18"/>
      <c r="B127" s="38">
        <v>2</v>
      </c>
      <c r="C127" s="39">
        <v>39</v>
      </c>
      <c r="D127" t="s" s="40">
        <v>222</v>
      </c>
      <c r="E127" t="s" s="5">
        <f>IF(C127&gt;0,VLOOKUP(C127,'Lookup'!$A$20:$B$35,2,FALSE),"")</f>
        <v>17</v>
      </c>
      <c r="F127" t="s" s="56">
        <v>223</v>
      </c>
      <c r="G127" s="42">
        <v>14</v>
      </c>
      <c r="H127" s="24"/>
      <c r="I127" s="38">
        <v>2</v>
      </c>
      <c r="J127" s="39">
        <v>44</v>
      </c>
      <c r="K127" t="s" s="40">
        <v>224</v>
      </c>
      <c r="L127" t="s" s="5">
        <f>IF(J127&gt;0,VLOOKUP(J127,'Lookup'!$A$20:$B$35,2,FALSE),"")</f>
        <v>19</v>
      </c>
      <c r="M127" t="s" s="56">
        <v>225</v>
      </c>
      <c r="N127" s="42">
        <v>10</v>
      </c>
      <c r="O127" s="25"/>
      <c r="P127" s="2"/>
      <c r="Q127" s="2"/>
    </row>
    <row r="128" ht="15" customHeight="1">
      <c r="A128" s="18"/>
      <c r="B128" s="38">
        <v>3</v>
      </c>
      <c r="C128" s="39">
        <v>33</v>
      </c>
      <c r="D128" t="s" s="40">
        <v>173</v>
      </c>
      <c r="E128" t="s" s="5">
        <f>IF(C128&gt;0,VLOOKUP(C128,'Lookup'!$A$20:$B$35,2,FALSE),"")</f>
        <v>14</v>
      </c>
      <c r="F128" t="s" s="56">
        <v>226</v>
      </c>
      <c r="G128" s="42">
        <v>12</v>
      </c>
      <c r="H128" s="24"/>
      <c r="I128" s="38">
        <v>3</v>
      </c>
      <c r="J128" s="39">
        <v>40</v>
      </c>
      <c r="K128" t="s" s="40">
        <v>227</v>
      </c>
      <c r="L128" t="s" s="5">
        <f>IF(J128&gt;0,VLOOKUP(J128,'Lookup'!$A$20:$B$35,2,FALSE),"")</f>
        <v>17</v>
      </c>
      <c r="M128" t="s" s="56">
        <v>228</v>
      </c>
      <c r="N128" s="42">
        <v>8</v>
      </c>
      <c r="O128" s="25"/>
      <c r="P128" s="2"/>
      <c r="Q128" s="2"/>
    </row>
    <row r="129" ht="15" customHeight="1">
      <c r="A129" s="18"/>
      <c r="B129" s="38">
        <v>4</v>
      </c>
      <c r="C129" s="39">
        <v>43</v>
      </c>
      <c r="D129" t="s" s="40">
        <v>229</v>
      </c>
      <c r="E129" t="s" s="5">
        <f>IF(C129&gt;0,VLOOKUP(C129,'Lookup'!$A$20:$B$35,2,FALSE),"")</f>
        <v>19</v>
      </c>
      <c r="F129" t="s" s="56">
        <v>230</v>
      </c>
      <c r="G129" s="42">
        <v>10</v>
      </c>
      <c r="H129" s="24"/>
      <c r="I129" s="38">
        <v>4</v>
      </c>
      <c r="J129" s="39">
        <v>34</v>
      </c>
      <c r="K129" t="s" s="40">
        <v>231</v>
      </c>
      <c r="L129" t="s" s="5">
        <f>IF(J129&gt;0,VLOOKUP(J129,'Lookup'!$A$20:$B$35,2,FALSE),"")</f>
        <v>14</v>
      </c>
      <c r="M129" t="s" s="56">
        <v>232</v>
      </c>
      <c r="N129" s="42">
        <v>6</v>
      </c>
      <c r="O129" s="25"/>
      <c r="P129" s="2"/>
      <c r="Q129" s="2"/>
    </row>
    <row r="130" ht="15" customHeight="1">
      <c r="A130" s="18"/>
      <c r="B130" s="38">
        <v>5</v>
      </c>
      <c r="C130" s="39">
        <v>35</v>
      </c>
      <c r="D130" t="s" s="40">
        <v>233</v>
      </c>
      <c r="E130" t="s" s="5">
        <f>IF(C130&gt;0,VLOOKUP(C130,'Lookup'!$A$20:$B$35,2,FALSE),"")</f>
        <v>15</v>
      </c>
      <c r="F130" t="s" s="56">
        <v>234</v>
      </c>
      <c r="G130" s="42">
        <v>8</v>
      </c>
      <c r="H130" s="24"/>
      <c r="I130" s="38">
        <v>5</v>
      </c>
      <c r="J130" s="43"/>
      <c r="K130" s="44"/>
      <c r="L130" t="s" s="5">
        <f>IF(J130&gt;0,VLOOKUP(J130,'Lookup'!$A$20:$B$35,2,FALSE),"")</f>
      </c>
      <c r="M130" s="57"/>
      <c r="N130" s="42">
        <v>4</v>
      </c>
      <c r="O130" s="25"/>
      <c r="P130" s="2"/>
      <c r="Q130" s="2"/>
    </row>
    <row r="131" ht="15" customHeight="1">
      <c r="A131" s="18"/>
      <c r="B131" s="38">
        <v>6</v>
      </c>
      <c r="C131" s="39">
        <v>41</v>
      </c>
      <c r="D131" t="s" s="40">
        <v>235</v>
      </c>
      <c r="E131" t="s" s="5">
        <f>IF(C131&gt;0,VLOOKUP(C131,'Lookup'!$A$20:$B$35,2,FALSE),"")</f>
        <v>18</v>
      </c>
      <c r="F131" t="s" s="56">
        <v>236</v>
      </c>
      <c r="G131" s="42">
        <v>6</v>
      </c>
      <c r="H131" s="24"/>
      <c r="I131" s="38">
        <v>6</v>
      </c>
      <c r="J131" s="43"/>
      <c r="K131" s="44"/>
      <c r="L131" t="s" s="5">
        <f>IF(J131&gt;0,VLOOKUP(J131,'Lookup'!$A$20:$B$35,2,FALSE),"")</f>
      </c>
      <c r="M131" s="57"/>
      <c r="N131" s="42">
        <v>3</v>
      </c>
      <c r="O131" s="25"/>
      <c r="P131" s="2"/>
      <c r="Q131" s="2"/>
    </row>
    <row r="132" ht="15" customHeight="1">
      <c r="A132" s="18"/>
      <c r="B132" s="38">
        <v>7</v>
      </c>
      <c r="C132" s="43"/>
      <c r="D132" s="44"/>
      <c r="E132" t="s" s="5">
        <f>IF(C132&gt;0,VLOOKUP(C132,'Lookup'!$A$20:$B$35,2,FALSE),"")</f>
      </c>
      <c r="F132" s="57"/>
      <c r="G132" s="42">
        <v>4</v>
      </c>
      <c r="H132" s="24"/>
      <c r="I132" s="38">
        <v>7</v>
      </c>
      <c r="J132" s="43"/>
      <c r="K132" s="44"/>
      <c r="L132" t="s" s="5">
        <f>IF(J132&gt;0,VLOOKUP(J132,'Lookup'!$A$20:$B$35,2,FALSE),"")</f>
      </c>
      <c r="M132" s="57"/>
      <c r="N132" s="42">
        <v>2</v>
      </c>
      <c r="O132" s="25"/>
      <c r="P132" s="2"/>
      <c r="Q132" s="2"/>
    </row>
    <row r="133" ht="15.75" customHeight="1">
      <c r="A133" s="18"/>
      <c r="B133" s="46">
        <v>8</v>
      </c>
      <c r="C133" s="47"/>
      <c r="D133" s="48"/>
      <c r="E133" t="s" s="49">
        <f>IF(C133&gt;0,VLOOKUP(C133,'Lookup'!$A$20:$B$35,2,FALSE),"")</f>
      </c>
      <c r="F133" s="58"/>
      <c r="G133" s="51">
        <v>2</v>
      </c>
      <c r="H133" s="24"/>
      <c r="I133" s="46">
        <v>8</v>
      </c>
      <c r="J133" s="47"/>
      <c r="K133" s="48"/>
      <c r="L133" t="s" s="49">
        <f>IF(J133&gt;0,VLOOKUP(J133,'Lookup'!$A$20:$B$35,2,FALSE),"")</f>
      </c>
      <c r="M133" s="58"/>
      <c r="N133" s="51">
        <v>1</v>
      </c>
      <c r="O133" s="25"/>
      <c r="P133" s="2"/>
      <c r="Q133" s="2"/>
    </row>
    <row r="134" ht="15.75" customHeight="1">
      <c r="A134" s="2"/>
      <c r="B134" s="52"/>
      <c r="C134" s="52"/>
      <c r="D134" s="52"/>
      <c r="E134" s="52"/>
      <c r="F134" s="52"/>
      <c r="G134" s="52"/>
      <c r="H134" s="2"/>
      <c r="I134" s="52"/>
      <c r="J134" s="52"/>
      <c r="K134" s="52"/>
      <c r="L134" s="52"/>
      <c r="M134" s="52"/>
      <c r="N134" s="52"/>
      <c r="O134" s="2"/>
      <c r="P134" s="2"/>
      <c r="Q134" s="2"/>
    </row>
    <row r="135" ht="15.75" customHeight="1">
      <c r="A135" s="18"/>
      <c r="B135" t="s" s="19">
        <v>108</v>
      </c>
      <c r="C135" s="20"/>
      <c r="D135" s="21"/>
      <c r="E135" s="21"/>
      <c r="F135" s="21"/>
      <c r="G135" s="23"/>
      <c r="H135" s="24"/>
      <c r="I135" t="s" s="19">
        <v>110</v>
      </c>
      <c r="J135" s="20"/>
      <c r="K135" s="21"/>
      <c r="L135" s="21"/>
      <c r="M135" s="21"/>
      <c r="N135" s="23"/>
      <c r="O135" s="25"/>
      <c r="P135" s="2"/>
      <c r="Q135" s="2"/>
    </row>
    <row r="136" ht="15" customHeight="1">
      <c r="A136" s="18"/>
      <c r="B136" t="s" s="26">
        <v>130</v>
      </c>
      <c r="C136" t="s" s="27">
        <v>131</v>
      </c>
      <c r="D136" t="s" s="28">
        <v>132</v>
      </c>
      <c r="E136" t="s" s="28">
        <v>133</v>
      </c>
      <c r="F136" t="s" s="27">
        <v>134</v>
      </c>
      <c r="G136" t="s" s="29">
        <v>127</v>
      </c>
      <c r="H136" s="24"/>
      <c r="I136" t="s" s="26">
        <v>130</v>
      </c>
      <c r="J136" t="s" s="27">
        <v>131</v>
      </c>
      <c r="K136" t="s" s="28">
        <v>132</v>
      </c>
      <c r="L136" t="s" s="28">
        <v>133</v>
      </c>
      <c r="M136" t="s" s="27">
        <v>134</v>
      </c>
      <c r="N136" t="s" s="29">
        <v>127</v>
      </c>
      <c r="O136" s="25"/>
      <c r="P136" s="2"/>
      <c r="Q136" s="2"/>
    </row>
    <row r="137" ht="15" customHeight="1">
      <c r="A137" s="18"/>
      <c r="B137" s="32">
        <v>1</v>
      </c>
      <c r="C137" s="33">
        <v>43</v>
      </c>
      <c r="D137" t="s" s="34">
        <v>237</v>
      </c>
      <c r="E137" t="s" s="5">
        <f>IF(C137&gt;0,VLOOKUP(C137,'Lookup'!$A$20:$B$35,2,FALSE),"")</f>
        <v>19</v>
      </c>
      <c r="F137" t="s" s="55">
        <v>238</v>
      </c>
      <c r="G137" s="36">
        <v>16</v>
      </c>
      <c r="H137" s="24"/>
      <c r="I137" s="32">
        <v>1</v>
      </c>
      <c r="J137" s="33">
        <v>44</v>
      </c>
      <c r="K137" t="s" s="34">
        <v>239</v>
      </c>
      <c r="L137" t="s" s="5">
        <f>IF(J137&gt;0,VLOOKUP(J137,'Lookup'!$A$20:$B$35,2,FALSE),"")</f>
        <v>19</v>
      </c>
      <c r="M137" t="s" s="55">
        <v>240</v>
      </c>
      <c r="N137" s="36">
        <v>12</v>
      </c>
      <c r="O137" s="25"/>
      <c r="P137" s="2"/>
      <c r="Q137" s="2"/>
    </row>
    <row r="138" ht="15" customHeight="1">
      <c r="A138" s="18"/>
      <c r="B138" s="38">
        <v>2</v>
      </c>
      <c r="C138" s="39">
        <v>39</v>
      </c>
      <c r="D138" t="s" s="40">
        <v>241</v>
      </c>
      <c r="E138" t="s" s="5">
        <f>IF(C138&gt;0,VLOOKUP(C138,'Lookup'!$A$20:$B$35,2,FALSE),"")</f>
        <v>17</v>
      </c>
      <c r="F138" t="s" s="56">
        <v>242</v>
      </c>
      <c r="G138" s="42">
        <v>14</v>
      </c>
      <c r="H138" s="24"/>
      <c r="I138" s="38">
        <v>2</v>
      </c>
      <c r="J138" s="39">
        <v>40</v>
      </c>
      <c r="K138" t="s" s="40">
        <v>183</v>
      </c>
      <c r="L138" t="s" s="5">
        <f>IF(J138&gt;0,VLOOKUP(J138,'Lookup'!$A$20:$B$35,2,FALSE),"")</f>
        <v>17</v>
      </c>
      <c r="M138" t="s" s="56">
        <v>243</v>
      </c>
      <c r="N138" s="42">
        <v>10</v>
      </c>
      <c r="O138" s="25"/>
      <c r="P138" s="2"/>
      <c r="Q138" s="2"/>
    </row>
    <row r="139" ht="15" customHeight="1">
      <c r="A139" s="18"/>
      <c r="B139" s="38">
        <v>3</v>
      </c>
      <c r="C139" s="39">
        <v>41</v>
      </c>
      <c r="D139" t="s" s="40">
        <v>181</v>
      </c>
      <c r="E139" t="s" s="5">
        <f>IF(C139&gt;0,VLOOKUP(C139,'Lookup'!$A$20:$B$35,2,FALSE),"")</f>
        <v>18</v>
      </c>
      <c r="F139" t="s" s="56">
        <v>244</v>
      </c>
      <c r="G139" s="42">
        <v>12</v>
      </c>
      <c r="H139" s="24"/>
      <c r="I139" s="38">
        <v>3</v>
      </c>
      <c r="J139" s="39">
        <v>32</v>
      </c>
      <c r="K139" t="s" s="40">
        <v>245</v>
      </c>
      <c r="L139" t="s" s="5">
        <f>IF(J139&gt;0,VLOOKUP(J139,'Lookup'!$A$20:$B$35,2,FALSE),"")</f>
        <v>13</v>
      </c>
      <c r="M139" t="s" s="56">
        <v>246</v>
      </c>
      <c r="N139" s="42">
        <v>8</v>
      </c>
      <c r="O139" s="25"/>
      <c r="P139" s="2"/>
      <c r="Q139" s="2"/>
    </row>
    <row r="140" ht="15" customHeight="1">
      <c r="A140" s="18"/>
      <c r="B140" s="38">
        <v>4</v>
      </c>
      <c r="C140" s="39">
        <v>31</v>
      </c>
      <c r="D140" t="s" s="40">
        <v>247</v>
      </c>
      <c r="E140" t="s" s="5">
        <f>IF(C140&gt;0,VLOOKUP(C140,'Lookup'!$A$20:$B$35,2,FALSE),"")</f>
        <v>13</v>
      </c>
      <c r="F140" t="s" s="56">
        <v>248</v>
      </c>
      <c r="G140" s="42">
        <v>10</v>
      </c>
      <c r="H140" s="24"/>
      <c r="I140" s="38">
        <v>4</v>
      </c>
      <c r="J140" s="39">
        <v>42</v>
      </c>
      <c r="K140" t="s" s="40">
        <v>249</v>
      </c>
      <c r="L140" t="s" s="5">
        <f>IF(J140&gt;0,VLOOKUP(J140,'Lookup'!$A$20:$B$35,2,FALSE),"")</f>
        <v>18</v>
      </c>
      <c r="M140" t="s" s="56">
        <v>250</v>
      </c>
      <c r="N140" s="42">
        <v>6</v>
      </c>
      <c r="O140" s="25"/>
      <c r="P140" s="2"/>
      <c r="Q140" s="2"/>
    </row>
    <row r="141" ht="15" customHeight="1">
      <c r="A141" s="18"/>
      <c r="B141" s="38">
        <v>5</v>
      </c>
      <c r="C141" s="43"/>
      <c r="D141" s="44"/>
      <c r="E141" t="s" s="5">
        <f>IF(C141&gt;0,VLOOKUP(C141,'Lookup'!$A$20:$B$35,2,FALSE),"")</f>
      </c>
      <c r="F141" s="57"/>
      <c r="G141" s="42">
        <v>8</v>
      </c>
      <c r="H141" s="24"/>
      <c r="I141" s="38">
        <v>5</v>
      </c>
      <c r="J141" s="43"/>
      <c r="K141" s="44"/>
      <c r="L141" t="s" s="5">
        <f>IF(J141&gt;0,VLOOKUP(J141,'Lookup'!$A$20:$B$35,2,FALSE),"")</f>
      </c>
      <c r="M141" s="57"/>
      <c r="N141" s="42">
        <v>4</v>
      </c>
      <c r="O141" s="25"/>
      <c r="P141" s="2"/>
      <c r="Q141" s="2"/>
    </row>
    <row r="142" ht="15" customHeight="1">
      <c r="A142" s="18"/>
      <c r="B142" s="38">
        <v>6</v>
      </c>
      <c r="C142" s="43"/>
      <c r="D142" s="44"/>
      <c r="E142" t="s" s="5">
        <f>IF(C142&gt;0,VLOOKUP(C142,'Lookup'!$A$20:$B$35,2,FALSE),"")</f>
      </c>
      <c r="F142" s="57"/>
      <c r="G142" s="42">
        <v>6</v>
      </c>
      <c r="H142" s="24"/>
      <c r="I142" s="38">
        <v>6</v>
      </c>
      <c r="J142" s="43"/>
      <c r="K142" s="44"/>
      <c r="L142" t="s" s="5">
        <f>IF(J142&gt;0,VLOOKUP(J142,'Lookup'!$A$20:$B$35,2,FALSE),"")</f>
      </c>
      <c r="M142" s="57"/>
      <c r="N142" s="42">
        <v>3</v>
      </c>
      <c r="O142" s="25"/>
      <c r="P142" s="2"/>
      <c r="Q142" s="2"/>
    </row>
    <row r="143" ht="15" customHeight="1">
      <c r="A143" s="18"/>
      <c r="B143" s="38">
        <v>7</v>
      </c>
      <c r="C143" s="43"/>
      <c r="D143" s="44"/>
      <c r="E143" t="s" s="5">
        <f>IF(C143&gt;0,VLOOKUP(C143,'Lookup'!$A$20:$B$35,2,FALSE),"")</f>
      </c>
      <c r="F143" s="57"/>
      <c r="G143" s="42">
        <v>4</v>
      </c>
      <c r="H143" s="24"/>
      <c r="I143" s="38">
        <v>7</v>
      </c>
      <c r="J143" s="43"/>
      <c r="K143" s="44"/>
      <c r="L143" t="s" s="5">
        <f>IF(J143&gt;0,VLOOKUP(J143,'Lookup'!$A$20:$B$35,2,FALSE),"")</f>
      </c>
      <c r="M143" s="57"/>
      <c r="N143" s="42">
        <v>2</v>
      </c>
      <c r="O143" s="25"/>
      <c r="P143" s="2"/>
      <c r="Q143" s="2"/>
    </row>
    <row r="144" ht="15.75" customHeight="1">
      <c r="A144" s="18"/>
      <c r="B144" s="46">
        <v>8</v>
      </c>
      <c r="C144" s="47"/>
      <c r="D144" s="48"/>
      <c r="E144" t="s" s="49">
        <f>IF(C144&gt;0,VLOOKUP(C144,'Lookup'!$A$20:$B$35,2,FALSE),"")</f>
      </c>
      <c r="F144" s="58"/>
      <c r="G144" s="51">
        <v>2</v>
      </c>
      <c r="H144" s="24"/>
      <c r="I144" s="46">
        <v>8</v>
      </c>
      <c r="J144" s="47"/>
      <c r="K144" s="48"/>
      <c r="L144" t="s" s="49">
        <f>IF(J144&gt;0,VLOOKUP(J144,'Lookup'!$A$20:$B$35,2,FALSE),"")</f>
      </c>
      <c r="M144" s="58"/>
      <c r="N144" s="51">
        <v>1</v>
      </c>
      <c r="O144" s="25"/>
      <c r="P144" s="2"/>
      <c r="Q144" s="2"/>
    </row>
    <row r="145" ht="15.75" customHeight="1">
      <c r="A145" s="2"/>
      <c r="B145" s="52"/>
      <c r="C145" s="52"/>
      <c r="D145" s="52"/>
      <c r="E145" s="52"/>
      <c r="F145" s="52"/>
      <c r="G145" s="52"/>
      <c r="H145" s="2"/>
      <c r="I145" s="52"/>
      <c r="J145" s="52"/>
      <c r="K145" s="52"/>
      <c r="L145" s="52"/>
      <c r="M145" s="52"/>
      <c r="N145" s="52"/>
      <c r="O145" s="2"/>
      <c r="P145" s="2"/>
      <c r="Q145" s="2"/>
    </row>
    <row r="146" ht="15.75" customHeight="1">
      <c r="A146" s="18"/>
      <c r="B146" t="s" s="19">
        <v>112</v>
      </c>
      <c r="C146" s="20"/>
      <c r="D146" s="21"/>
      <c r="E146" s="21"/>
      <c r="F146" s="21"/>
      <c r="G146" s="23"/>
      <c r="H146" s="24"/>
      <c r="I146" t="s" s="19">
        <v>114</v>
      </c>
      <c r="J146" s="20"/>
      <c r="K146" s="21"/>
      <c r="L146" s="21"/>
      <c r="M146" s="21"/>
      <c r="N146" s="23"/>
      <c r="O146" s="25"/>
      <c r="P146" s="2"/>
      <c r="Q146" s="2"/>
    </row>
    <row r="147" ht="15" customHeight="1">
      <c r="A147" s="18"/>
      <c r="B147" t="s" s="26">
        <v>130</v>
      </c>
      <c r="C147" t="s" s="27">
        <v>131</v>
      </c>
      <c r="D147" t="s" s="28">
        <v>132</v>
      </c>
      <c r="E147" t="s" s="28">
        <v>133</v>
      </c>
      <c r="F147" t="s" s="27">
        <v>134</v>
      </c>
      <c r="G147" t="s" s="29">
        <v>127</v>
      </c>
      <c r="H147" s="24"/>
      <c r="I147" t="s" s="26">
        <v>130</v>
      </c>
      <c r="J147" t="s" s="27">
        <v>131</v>
      </c>
      <c r="K147" t="s" s="28">
        <v>132</v>
      </c>
      <c r="L147" t="s" s="28">
        <v>133</v>
      </c>
      <c r="M147" t="s" s="27">
        <v>134</v>
      </c>
      <c r="N147" t="s" s="29">
        <v>127</v>
      </c>
      <c r="O147" s="25"/>
      <c r="P147" s="2"/>
      <c r="Q147" s="2"/>
    </row>
    <row r="148" ht="15" customHeight="1">
      <c r="A148" s="18"/>
      <c r="B148" s="32">
        <v>1</v>
      </c>
      <c r="C148" s="33">
        <v>43</v>
      </c>
      <c r="D148" t="s" s="34">
        <v>251</v>
      </c>
      <c r="E148" t="s" s="5">
        <f>IF(C148&gt;0,VLOOKUP(C148,'Lookup'!$A$20:$B$35,2,FALSE),"")</f>
        <v>19</v>
      </c>
      <c r="F148" t="s" s="55">
        <v>252</v>
      </c>
      <c r="G148" s="36">
        <v>16</v>
      </c>
      <c r="H148" s="24"/>
      <c r="I148" s="32">
        <v>1</v>
      </c>
      <c r="J148" s="53"/>
      <c r="K148" s="54"/>
      <c r="L148" t="s" s="5">
        <f>IF(J148&gt;0,VLOOKUP(J148,'Lookup'!$A$20:$B$35,2,FALSE),"")</f>
      </c>
      <c r="M148" s="61"/>
      <c r="N148" s="36">
        <v>12</v>
      </c>
      <c r="O148" s="25"/>
      <c r="P148" s="2"/>
      <c r="Q148" s="2"/>
    </row>
    <row r="149" ht="15" customHeight="1">
      <c r="A149" s="18"/>
      <c r="B149" s="38">
        <v>2</v>
      </c>
      <c r="C149" s="39">
        <v>39</v>
      </c>
      <c r="D149" t="s" s="40">
        <v>253</v>
      </c>
      <c r="E149" t="s" s="5">
        <f>IF(C149&gt;0,VLOOKUP(C149,'Lookup'!$A$20:$B$35,2,FALSE),"")</f>
        <v>17</v>
      </c>
      <c r="F149" t="s" s="56">
        <v>254</v>
      </c>
      <c r="G149" s="42">
        <v>14</v>
      </c>
      <c r="H149" s="24"/>
      <c r="I149" s="38">
        <v>2</v>
      </c>
      <c r="J149" s="43"/>
      <c r="K149" s="44"/>
      <c r="L149" t="s" s="5">
        <f>IF(J149&gt;0,VLOOKUP(J149,'Lookup'!$A$20:$B$35,2,FALSE),"")</f>
      </c>
      <c r="M149" s="57"/>
      <c r="N149" s="42">
        <v>10</v>
      </c>
      <c r="O149" s="25"/>
      <c r="P149" s="2"/>
      <c r="Q149" s="2"/>
    </row>
    <row r="150" ht="15" customHeight="1">
      <c r="A150" s="18"/>
      <c r="B150" s="38">
        <v>3</v>
      </c>
      <c r="C150" s="39">
        <v>31</v>
      </c>
      <c r="D150" t="s" s="40">
        <v>148</v>
      </c>
      <c r="E150" t="s" s="5">
        <f>IF(C150&gt;0,VLOOKUP(C150,'Lookup'!$A$20:$B$35,2,FALSE),"")</f>
        <v>13</v>
      </c>
      <c r="F150" t="s" s="56">
        <v>255</v>
      </c>
      <c r="G150" s="42">
        <v>12</v>
      </c>
      <c r="H150" s="24"/>
      <c r="I150" s="38">
        <v>3</v>
      </c>
      <c r="J150" s="43"/>
      <c r="K150" s="44"/>
      <c r="L150" t="s" s="5">
        <f>IF(J150&gt;0,VLOOKUP(J150,'Lookup'!$A$20:$B$35,2,FALSE),"")</f>
      </c>
      <c r="M150" s="57"/>
      <c r="N150" s="42">
        <v>8</v>
      </c>
      <c r="O150" s="25"/>
      <c r="P150" s="2"/>
      <c r="Q150" s="2"/>
    </row>
    <row r="151" ht="15" customHeight="1">
      <c r="A151" s="18"/>
      <c r="B151" s="38">
        <v>4</v>
      </c>
      <c r="C151" s="39">
        <v>41</v>
      </c>
      <c r="D151" t="s" s="40">
        <v>149</v>
      </c>
      <c r="E151" t="s" s="5">
        <f>IF(C151&gt;0,VLOOKUP(C151,'Lookup'!$A$20:$B$35,2,FALSE),"")</f>
        <v>18</v>
      </c>
      <c r="F151" t="s" s="56">
        <v>256</v>
      </c>
      <c r="G151" s="42">
        <v>10</v>
      </c>
      <c r="H151" s="24"/>
      <c r="I151" s="38">
        <v>4</v>
      </c>
      <c r="J151" s="43"/>
      <c r="K151" s="44"/>
      <c r="L151" t="s" s="5">
        <f>IF(J151&gt;0,VLOOKUP(J151,'Lookup'!$A$20:$B$35,2,FALSE),"")</f>
      </c>
      <c r="M151" s="57"/>
      <c r="N151" s="42">
        <v>6</v>
      </c>
      <c r="O151" s="25"/>
      <c r="P151" s="2"/>
      <c r="Q151" s="2"/>
    </row>
    <row r="152" ht="15" customHeight="1">
      <c r="A152" s="18"/>
      <c r="B152" s="38">
        <v>5</v>
      </c>
      <c r="C152" s="43"/>
      <c r="D152" s="44"/>
      <c r="E152" t="s" s="5">
        <f>IF(C152&gt;0,VLOOKUP(C152,'Lookup'!$A$20:$B$35,2,FALSE),"")</f>
      </c>
      <c r="F152" s="57"/>
      <c r="G152" s="42">
        <v>8</v>
      </c>
      <c r="H152" s="24"/>
      <c r="I152" s="38">
        <v>5</v>
      </c>
      <c r="J152" s="43"/>
      <c r="K152" s="44"/>
      <c r="L152" t="s" s="5">
        <f>IF(J152&gt;0,VLOOKUP(J152,'Lookup'!$A$20:$B$35,2,FALSE),"")</f>
      </c>
      <c r="M152" s="57"/>
      <c r="N152" s="42">
        <v>4</v>
      </c>
      <c r="O152" s="25"/>
      <c r="P152" s="2"/>
      <c r="Q152" s="2"/>
    </row>
    <row r="153" ht="15" customHeight="1">
      <c r="A153" s="18"/>
      <c r="B153" s="38">
        <v>6</v>
      </c>
      <c r="C153" s="43"/>
      <c r="D153" s="44"/>
      <c r="E153" t="s" s="5">
        <f>IF(C153&gt;0,VLOOKUP(C153,'Lookup'!$A$20:$B$35,2,FALSE),"")</f>
      </c>
      <c r="F153" s="57"/>
      <c r="G153" s="42">
        <v>6</v>
      </c>
      <c r="H153" s="24"/>
      <c r="I153" s="38">
        <v>6</v>
      </c>
      <c r="J153" s="43"/>
      <c r="K153" s="44"/>
      <c r="L153" t="s" s="5">
        <f>IF(J153&gt;0,VLOOKUP(J153,'Lookup'!$A$20:$B$35,2,FALSE),"")</f>
      </c>
      <c r="M153" s="57"/>
      <c r="N153" s="42">
        <v>3</v>
      </c>
      <c r="O153" s="25"/>
      <c r="P153" s="2"/>
      <c r="Q153" s="2"/>
    </row>
    <row r="154" ht="15" customHeight="1">
      <c r="A154" s="18"/>
      <c r="B154" s="38">
        <v>7</v>
      </c>
      <c r="C154" s="43"/>
      <c r="D154" s="44"/>
      <c r="E154" t="s" s="5">
        <f>IF(C154&gt;0,VLOOKUP(C154,'Lookup'!$A$20:$B$35,2,FALSE),"")</f>
      </c>
      <c r="F154" s="57"/>
      <c r="G154" s="42">
        <v>4</v>
      </c>
      <c r="H154" s="24"/>
      <c r="I154" s="38">
        <v>7</v>
      </c>
      <c r="J154" s="43"/>
      <c r="K154" s="44"/>
      <c r="L154" t="s" s="5">
        <f>IF(J154&gt;0,VLOOKUP(J154,'Lookup'!$A$20:$B$35,2,FALSE),"")</f>
      </c>
      <c r="M154" s="57"/>
      <c r="N154" s="42">
        <v>2</v>
      </c>
      <c r="O154" s="25"/>
      <c r="P154" s="2"/>
      <c r="Q154" s="2"/>
    </row>
    <row r="155" ht="15.75" customHeight="1">
      <c r="A155" s="18"/>
      <c r="B155" s="46">
        <v>8</v>
      </c>
      <c r="C155" s="47"/>
      <c r="D155" s="48"/>
      <c r="E155" t="s" s="49">
        <f>IF(C155&gt;0,VLOOKUP(C155,'Lookup'!$A$20:$B$35,2,FALSE),"")</f>
      </c>
      <c r="F155" s="58"/>
      <c r="G155" s="51">
        <v>2</v>
      </c>
      <c r="H155" s="24"/>
      <c r="I155" s="46">
        <v>8</v>
      </c>
      <c r="J155" s="47"/>
      <c r="K155" s="48"/>
      <c r="L155" t="s" s="49">
        <f>IF(J155&gt;0,VLOOKUP(J155,'Lookup'!$A$20:$B$35,2,FALSE),"")</f>
      </c>
      <c r="M155" s="58"/>
      <c r="N155" s="51">
        <v>1</v>
      </c>
      <c r="O155" s="25"/>
      <c r="P155" s="2"/>
      <c r="Q155" s="2"/>
    </row>
    <row r="156" ht="15.75" customHeight="1">
      <c r="A156" s="2"/>
      <c r="B156" s="52"/>
      <c r="C156" s="52"/>
      <c r="D156" s="52"/>
      <c r="E156" s="52"/>
      <c r="F156" s="52"/>
      <c r="G156" s="52"/>
      <c r="H156" s="2"/>
      <c r="I156" s="52"/>
      <c r="J156" s="52"/>
      <c r="K156" s="52"/>
      <c r="L156" s="52"/>
      <c r="M156" s="52"/>
      <c r="N156" s="52"/>
      <c r="O156" s="2"/>
      <c r="P156" s="2"/>
      <c r="Q156" s="2"/>
    </row>
    <row r="157" ht="15.75" customHeight="1">
      <c r="A157" s="18"/>
      <c r="B157" t="s" s="19">
        <v>116</v>
      </c>
      <c r="C157" s="20"/>
      <c r="D157" s="21"/>
      <c r="E157" s="21"/>
      <c r="F157" s="21"/>
      <c r="G157" s="23"/>
      <c r="H157" s="24"/>
      <c r="I157" t="s" s="19">
        <v>117</v>
      </c>
      <c r="J157" s="20"/>
      <c r="K157" s="21"/>
      <c r="L157" s="21"/>
      <c r="M157" s="21"/>
      <c r="N157" s="23"/>
      <c r="O157" s="25"/>
      <c r="P157" s="2"/>
      <c r="Q157" s="2"/>
    </row>
    <row r="158" ht="15" customHeight="1">
      <c r="A158" s="18"/>
      <c r="B158" t="s" s="26">
        <v>130</v>
      </c>
      <c r="C158" t="s" s="27">
        <v>131</v>
      </c>
      <c r="D158" t="s" s="28">
        <v>132</v>
      </c>
      <c r="E158" t="s" s="28">
        <v>133</v>
      </c>
      <c r="F158" t="s" s="27">
        <v>134</v>
      </c>
      <c r="G158" t="s" s="29">
        <v>127</v>
      </c>
      <c r="H158" s="24"/>
      <c r="I158" t="s" s="26">
        <v>130</v>
      </c>
      <c r="J158" t="s" s="27">
        <v>131</v>
      </c>
      <c r="K158" t="s" s="28">
        <v>132</v>
      </c>
      <c r="L158" t="s" s="28">
        <v>133</v>
      </c>
      <c r="M158" t="s" s="27">
        <v>134</v>
      </c>
      <c r="N158" t="s" s="29">
        <v>127</v>
      </c>
      <c r="O158" s="25"/>
      <c r="P158" s="2"/>
      <c r="Q158" s="2"/>
    </row>
    <row r="159" ht="15" customHeight="1">
      <c r="A159" s="18"/>
      <c r="B159" s="32">
        <v>1</v>
      </c>
      <c r="C159" s="33">
        <v>39</v>
      </c>
      <c r="D159" t="s" s="34">
        <v>197</v>
      </c>
      <c r="E159" t="s" s="5">
        <f>IF(C159&gt;0,VLOOKUP(C159,'Lookup'!$A$20:$B$35,2,FALSE),"")</f>
        <v>17</v>
      </c>
      <c r="F159" t="s" s="59">
        <v>257</v>
      </c>
      <c r="G159" s="36">
        <v>16</v>
      </c>
      <c r="H159" s="24"/>
      <c r="I159" s="32">
        <v>1</v>
      </c>
      <c r="J159" s="33">
        <v>40</v>
      </c>
      <c r="K159" t="s" s="34">
        <v>258</v>
      </c>
      <c r="L159" t="s" s="5">
        <f>IF(J159&gt;0,VLOOKUP(J159,'Lookup'!$A$20:$B$35,2,FALSE),"")</f>
        <v>17</v>
      </c>
      <c r="M159" t="s" s="59">
        <v>259</v>
      </c>
      <c r="N159" s="36">
        <v>12</v>
      </c>
      <c r="O159" s="25"/>
      <c r="P159" s="2"/>
      <c r="Q159" s="2"/>
    </row>
    <row r="160" ht="15" customHeight="1">
      <c r="A160" s="18"/>
      <c r="B160" s="38">
        <v>2</v>
      </c>
      <c r="C160" s="39">
        <v>31</v>
      </c>
      <c r="D160" t="s" s="40">
        <v>260</v>
      </c>
      <c r="E160" t="s" s="5">
        <f>IF(C160&gt;0,VLOOKUP(C160,'Lookup'!$A$20:$B$35,2,FALSE),"")</f>
        <v>13</v>
      </c>
      <c r="F160" t="s" s="60">
        <v>261</v>
      </c>
      <c r="G160" s="42">
        <v>14</v>
      </c>
      <c r="H160" s="24"/>
      <c r="I160" s="38">
        <v>2</v>
      </c>
      <c r="J160" s="39">
        <v>32</v>
      </c>
      <c r="K160" t="s" s="40">
        <v>137</v>
      </c>
      <c r="L160" t="s" s="5">
        <f>IF(J160&gt;0,VLOOKUP(J160,'Lookup'!$A$20:$B$35,2,FALSE),"")</f>
        <v>13</v>
      </c>
      <c r="M160" t="s" s="60">
        <v>262</v>
      </c>
      <c r="N160" s="42">
        <v>10</v>
      </c>
      <c r="O160" s="25"/>
      <c r="P160" s="2"/>
      <c r="Q160" s="2"/>
    </row>
    <row r="161" ht="15" customHeight="1">
      <c r="A161" s="18"/>
      <c r="B161" s="38">
        <v>3</v>
      </c>
      <c r="C161" s="39">
        <v>43</v>
      </c>
      <c r="D161" t="s" s="40">
        <v>136</v>
      </c>
      <c r="E161" t="s" s="5">
        <f>IF(C161&gt;0,VLOOKUP(C161,'Lookup'!$A$20:$B$35,2,FALSE),"")</f>
        <v>19</v>
      </c>
      <c r="F161" t="s" s="60">
        <v>263</v>
      </c>
      <c r="G161" s="42">
        <v>12</v>
      </c>
      <c r="H161" s="24"/>
      <c r="I161" s="38">
        <v>3</v>
      </c>
      <c r="J161" s="43"/>
      <c r="K161" s="44"/>
      <c r="L161" t="s" s="5">
        <f>IF(J161&gt;0,VLOOKUP(J161,'Lookup'!$A$20:$B$35,2,FALSE),"")</f>
      </c>
      <c r="M161" s="57"/>
      <c r="N161" s="42">
        <v>8</v>
      </c>
      <c r="O161" s="25"/>
      <c r="P161" s="2"/>
      <c r="Q161" s="2"/>
    </row>
    <row r="162" ht="15" customHeight="1">
      <c r="A162" s="18"/>
      <c r="B162" s="38">
        <v>4</v>
      </c>
      <c r="C162" s="43"/>
      <c r="D162" s="44"/>
      <c r="E162" t="s" s="5">
        <f>IF(C162&gt;0,VLOOKUP(C162,'Lookup'!$A$20:$B$35,2,FALSE),"")</f>
      </c>
      <c r="F162" s="57"/>
      <c r="G162" s="42">
        <v>10</v>
      </c>
      <c r="H162" s="24"/>
      <c r="I162" s="38">
        <v>4</v>
      </c>
      <c r="J162" s="43"/>
      <c r="K162" s="44"/>
      <c r="L162" t="s" s="5">
        <f>IF(J162&gt;0,VLOOKUP(J162,'Lookup'!$A$20:$B$35,2,FALSE),"")</f>
      </c>
      <c r="M162" s="57"/>
      <c r="N162" s="42">
        <v>6</v>
      </c>
      <c r="O162" s="25"/>
      <c r="P162" s="2"/>
      <c r="Q162" s="2"/>
    </row>
    <row r="163" ht="15" customHeight="1">
      <c r="A163" s="18"/>
      <c r="B163" s="38">
        <v>5</v>
      </c>
      <c r="C163" s="43"/>
      <c r="D163" s="44"/>
      <c r="E163" t="s" s="5">
        <f>IF(C163&gt;0,VLOOKUP(C163,'Lookup'!$A$20:$B$35,2,FALSE),"")</f>
      </c>
      <c r="F163" s="57"/>
      <c r="G163" s="42">
        <v>8</v>
      </c>
      <c r="H163" s="24"/>
      <c r="I163" s="38">
        <v>5</v>
      </c>
      <c r="J163" s="43"/>
      <c r="K163" s="44"/>
      <c r="L163" t="s" s="5">
        <f>IF(J163&gt;0,VLOOKUP(J163,'Lookup'!$A$20:$B$35,2,FALSE),"")</f>
      </c>
      <c r="M163" s="57"/>
      <c r="N163" s="42">
        <v>4</v>
      </c>
      <c r="O163" s="25"/>
      <c r="P163" s="2"/>
      <c r="Q163" s="2"/>
    </row>
    <row r="164" ht="15" customHeight="1">
      <c r="A164" s="18"/>
      <c r="B164" s="38">
        <v>6</v>
      </c>
      <c r="C164" s="43"/>
      <c r="D164" s="44"/>
      <c r="E164" t="s" s="5">
        <f>IF(C164&gt;0,VLOOKUP(C164,'Lookup'!$A$20:$B$35,2,FALSE),"")</f>
      </c>
      <c r="F164" s="57"/>
      <c r="G164" s="42">
        <v>6</v>
      </c>
      <c r="H164" s="24"/>
      <c r="I164" s="38">
        <v>6</v>
      </c>
      <c r="J164" s="43"/>
      <c r="K164" s="44"/>
      <c r="L164" t="s" s="5">
        <f>IF(J164&gt;0,VLOOKUP(J164,'Lookup'!$A$20:$B$35,2,FALSE),"")</f>
      </c>
      <c r="M164" s="57"/>
      <c r="N164" s="42">
        <v>3</v>
      </c>
      <c r="O164" s="25"/>
      <c r="P164" s="2"/>
      <c r="Q164" s="2"/>
    </row>
    <row r="165" ht="15" customHeight="1">
      <c r="A165" s="18"/>
      <c r="B165" s="38">
        <v>7</v>
      </c>
      <c r="C165" s="43"/>
      <c r="D165" s="44"/>
      <c r="E165" t="s" s="5">
        <f>IF(C165&gt;0,VLOOKUP(C165,'Lookup'!$A$20:$B$35,2,FALSE),"")</f>
      </c>
      <c r="F165" s="57"/>
      <c r="G165" s="42">
        <v>4</v>
      </c>
      <c r="H165" s="24"/>
      <c r="I165" s="38">
        <v>7</v>
      </c>
      <c r="J165" s="43"/>
      <c r="K165" s="44"/>
      <c r="L165" t="s" s="5">
        <f>IF(J165&gt;0,VLOOKUP(J165,'Lookup'!$A$20:$B$35,2,FALSE),"")</f>
      </c>
      <c r="M165" s="57"/>
      <c r="N165" s="42">
        <v>2</v>
      </c>
      <c r="O165" s="25"/>
      <c r="P165" s="2"/>
      <c r="Q165" s="2"/>
    </row>
    <row r="166" ht="15.75" customHeight="1">
      <c r="A166" s="18"/>
      <c r="B166" s="46">
        <v>8</v>
      </c>
      <c r="C166" s="47"/>
      <c r="D166" s="48"/>
      <c r="E166" t="s" s="49">
        <f>IF(C166&gt;0,VLOOKUP(C166,'Lookup'!$A$20:$B$35,2,FALSE),"")</f>
      </c>
      <c r="F166" s="58"/>
      <c r="G166" s="51">
        <v>2</v>
      </c>
      <c r="H166" s="24"/>
      <c r="I166" s="46">
        <v>8</v>
      </c>
      <c r="J166" s="47"/>
      <c r="K166" s="48"/>
      <c r="L166" t="s" s="49">
        <f>IF(J166&gt;0,VLOOKUP(J166,'Lookup'!$A$20:$B$35,2,FALSE),"")</f>
      </c>
      <c r="M166" s="58"/>
      <c r="N166" s="51">
        <v>1</v>
      </c>
      <c r="O166" s="25"/>
      <c r="P166" s="2"/>
      <c r="Q166" s="2"/>
    </row>
    <row r="167" ht="15.75" customHeight="1">
      <c r="A167" s="2"/>
      <c r="B167" s="52"/>
      <c r="C167" s="52"/>
      <c r="D167" s="52"/>
      <c r="E167" s="52"/>
      <c r="F167" s="52"/>
      <c r="G167" s="52"/>
      <c r="H167" s="2"/>
      <c r="I167" s="52"/>
      <c r="J167" s="52"/>
      <c r="K167" s="52"/>
      <c r="L167" s="52"/>
      <c r="M167" s="52"/>
      <c r="N167" s="52"/>
      <c r="O167" s="2"/>
      <c r="P167" s="2"/>
      <c r="Q167" s="2"/>
    </row>
    <row r="168" ht="15.75" customHeight="1">
      <c r="A168" s="18"/>
      <c r="B168" t="s" s="19">
        <v>118</v>
      </c>
      <c r="C168" s="20"/>
      <c r="D168" s="21"/>
      <c r="E168" s="21"/>
      <c r="F168" s="21"/>
      <c r="G168" s="23"/>
      <c r="H168" s="24"/>
      <c r="I168" t="s" s="19">
        <v>119</v>
      </c>
      <c r="J168" s="20"/>
      <c r="K168" s="21"/>
      <c r="L168" s="21"/>
      <c r="M168" s="21"/>
      <c r="N168" s="23"/>
      <c r="O168" s="25"/>
      <c r="P168" s="2"/>
      <c r="Q168" s="2"/>
    </row>
    <row r="169" ht="15" customHeight="1">
      <c r="A169" s="18"/>
      <c r="B169" t="s" s="26">
        <v>130</v>
      </c>
      <c r="C169" t="s" s="27">
        <v>131</v>
      </c>
      <c r="D169" t="s" s="28">
        <v>132</v>
      </c>
      <c r="E169" t="s" s="28">
        <v>133</v>
      </c>
      <c r="F169" t="s" s="27">
        <v>134</v>
      </c>
      <c r="G169" t="s" s="29">
        <v>127</v>
      </c>
      <c r="H169" s="24"/>
      <c r="I169" t="s" s="26">
        <v>130</v>
      </c>
      <c r="J169" t="s" s="27">
        <v>131</v>
      </c>
      <c r="K169" t="s" s="28">
        <v>132</v>
      </c>
      <c r="L169" t="s" s="28">
        <v>133</v>
      </c>
      <c r="M169" t="s" s="27">
        <v>134</v>
      </c>
      <c r="N169" t="s" s="29">
        <v>127</v>
      </c>
      <c r="O169" s="25"/>
      <c r="P169" s="2"/>
      <c r="Q169" s="2"/>
    </row>
    <row r="170" ht="15" customHeight="1">
      <c r="A170" s="18"/>
      <c r="B170" s="32">
        <v>1</v>
      </c>
      <c r="C170" s="33">
        <v>43</v>
      </c>
      <c r="D170" t="s" s="34">
        <v>201</v>
      </c>
      <c r="E170" t="s" s="5">
        <f>IF(C170&gt;0,VLOOKUP(C170,'Lookup'!$A$20:$B$35,2,FALSE),"")</f>
        <v>19</v>
      </c>
      <c r="F170" t="s" s="55">
        <v>264</v>
      </c>
      <c r="G170" s="36">
        <v>16</v>
      </c>
      <c r="H170" s="24"/>
      <c r="I170" s="32">
        <v>1</v>
      </c>
      <c r="J170" s="33">
        <v>40</v>
      </c>
      <c r="K170" t="s" s="34">
        <v>265</v>
      </c>
      <c r="L170" t="s" s="5">
        <f>IF(J170&gt;0,VLOOKUP(J170,'Lookup'!$A$20:$B$35,2,FALSE),"")</f>
        <v>17</v>
      </c>
      <c r="M170" t="s" s="59">
        <v>266</v>
      </c>
      <c r="N170" s="36">
        <v>12</v>
      </c>
      <c r="O170" s="25"/>
      <c r="P170" s="2"/>
      <c r="Q170" s="2"/>
    </row>
    <row r="171" ht="15" customHeight="1">
      <c r="A171" s="18"/>
      <c r="B171" s="38">
        <v>2</v>
      </c>
      <c r="C171" s="39">
        <v>31</v>
      </c>
      <c r="D171" t="s" s="40">
        <v>141</v>
      </c>
      <c r="E171" t="s" s="5">
        <f>IF(C171&gt;0,VLOOKUP(C171,'Lookup'!$A$20:$B$35,2,FALSE),"")</f>
        <v>13</v>
      </c>
      <c r="F171" t="s" s="60">
        <v>267</v>
      </c>
      <c r="G171" s="42">
        <v>14</v>
      </c>
      <c r="H171" s="24"/>
      <c r="I171" s="38">
        <v>2</v>
      </c>
      <c r="J171" s="39">
        <v>32</v>
      </c>
      <c r="K171" t="s" s="40">
        <v>268</v>
      </c>
      <c r="L171" t="s" s="5">
        <f>IF(J171&gt;0,VLOOKUP(J171,'Lookup'!$A$20:$B$35,2,FALSE),"")</f>
        <v>13</v>
      </c>
      <c r="M171" t="s" s="60">
        <v>269</v>
      </c>
      <c r="N171" s="42">
        <v>10</v>
      </c>
      <c r="O171" s="25"/>
      <c r="P171" s="2"/>
      <c r="Q171" s="2"/>
    </row>
    <row r="172" ht="15" customHeight="1">
      <c r="A172" s="18"/>
      <c r="B172" s="38">
        <v>3</v>
      </c>
      <c r="C172" s="39">
        <v>39</v>
      </c>
      <c r="D172" t="s" s="40">
        <v>270</v>
      </c>
      <c r="E172" t="s" s="5">
        <f>IF(C172&gt;0,VLOOKUP(C172,'Lookup'!$A$20:$B$35,2,FALSE),"")</f>
        <v>17</v>
      </c>
      <c r="F172" t="s" s="60">
        <v>271</v>
      </c>
      <c r="G172" s="42">
        <v>12</v>
      </c>
      <c r="H172" s="24"/>
      <c r="I172" s="38">
        <v>3</v>
      </c>
      <c r="J172" s="39">
        <v>44</v>
      </c>
      <c r="K172" t="s" s="40">
        <v>142</v>
      </c>
      <c r="L172" t="s" s="5">
        <f>IF(J172&gt;0,VLOOKUP(J172,'Lookup'!$A$20:$B$35,2,FALSE),"")</f>
        <v>19</v>
      </c>
      <c r="M172" t="s" s="60">
        <v>272</v>
      </c>
      <c r="N172" s="42">
        <v>8</v>
      </c>
      <c r="O172" s="25"/>
      <c r="P172" s="2"/>
      <c r="Q172" s="2"/>
    </row>
    <row r="173" ht="15" customHeight="1">
      <c r="A173" s="18"/>
      <c r="B173" s="38">
        <v>4</v>
      </c>
      <c r="C173" s="43"/>
      <c r="D173" s="44"/>
      <c r="E173" t="s" s="5">
        <f>IF(C173&gt;0,VLOOKUP(C173,'Lookup'!$A$20:$B$35,2,FALSE),"")</f>
      </c>
      <c r="F173" s="57"/>
      <c r="G173" s="42">
        <v>10</v>
      </c>
      <c r="H173" s="24"/>
      <c r="I173" s="38">
        <v>4</v>
      </c>
      <c r="J173" s="43"/>
      <c r="K173" s="44"/>
      <c r="L173" t="s" s="5">
        <f>IF(J173&gt;0,VLOOKUP(J173,'Lookup'!$A$20:$B$35,2,FALSE),"")</f>
      </c>
      <c r="M173" s="57"/>
      <c r="N173" s="42">
        <v>6</v>
      </c>
      <c r="O173" s="25"/>
      <c r="P173" s="2"/>
      <c r="Q173" s="2"/>
    </row>
    <row r="174" ht="15" customHeight="1">
      <c r="A174" s="18"/>
      <c r="B174" s="38">
        <v>5</v>
      </c>
      <c r="C174" s="43"/>
      <c r="D174" s="44"/>
      <c r="E174" t="s" s="5">
        <f>IF(C174&gt;0,VLOOKUP(C174,'Lookup'!$A$20:$B$35,2,FALSE),"")</f>
      </c>
      <c r="F174" s="57"/>
      <c r="G174" s="42">
        <v>8</v>
      </c>
      <c r="H174" s="24"/>
      <c r="I174" s="38">
        <v>5</v>
      </c>
      <c r="J174" s="43"/>
      <c r="K174" s="44"/>
      <c r="L174" t="s" s="5">
        <f>IF(J174&gt;0,VLOOKUP(J174,'Lookup'!$A$20:$B$35,2,FALSE),"")</f>
      </c>
      <c r="M174" s="57"/>
      <c r="N174" s="42">
        <v>4</v>
      </c>
      <c r="O174" s="25"/>
      <c r="P174" s="2"/>
      <c r="Q174" s="2"/>
    </row>
    <row r="175" ht="15" customHeight="1">
      <c r="A175" s="18"/>
      <c r="B175" s="38">
        <v>6</v>
      </c>
      <c r="C175" s="43"/>
      <c r="D175" s="44"/>
      <c r="E175" t="s" s="5">
        <f>IF(C175&gt;0,VLOOKUP(C175,'Lookup'!$A$20:$B$35,2,FALSE),"")</f>
      </c>
      <c r="F175" s="57"/>
      <c r="G175" s="42">
        <v>6</v>
      </c>
      <c r="H175" s="24"/>
      <c r="I175" s="38">
        <v>6</v>
      </c>
      <c r="J175" s="43"/>
      <c r="K175" s="44"/>
      <c r="L175" t="s" s="5">
        <f>IF(J175&gt;0,VLOOKUP(J175,'Lookup'!$A$20:$B$35,2,FALSE),"")</f>
      </c>
      <c r="M175" s="57"/>
      <c r="N175" s="42">
        <v>3</v>
      </c>
      <c r="O175" s="25"/>
      <c r="P175" s="2"/>
      <c r="Q175" s="2"/>
    </row>
    <row r="176" ht="15" customHeight="1">
      <c r="A176" s="18"/>
      <c r="B176" s="38">
        <v>7</v>
      </c>
      <c r="C176" s="43"/>
      <c r="D176" s="44"/>
      <c r="E176" t="s" s="5">
        <f>IF(C176&gt;0,VLOOKUP(C176,'Lookup'!$A$20:$B$35,2,FALSE),"")</f>
      </c>
      <c r="F176" s="57"/>
      <c r="G176" s="42">
        <v>4</v>
      </c>
      <c r="H176" s="24"/>
      <c r="I176" s="38">
        <v>7</v>
      </c>
      <c r="J176" s="43"/>
      <c r="K176" s="44"/>
      <c r="L176" t="s" s="5">
        <f>IF(J176&gt;0,VLOOKUP(J176,'Lookup'!$A$20:$B$35,2,FALSE),"")</f>
      </c>
      <c r="M176" s="57"/>
      <c r="N176" s="42">
        <v>2</v>
      </c>
      <c r="O176" s="25"/>
      <c r="P176" s="2"/>
      <c r="Q176" s="2"/>
    </row>
    <row r="177" ht="15.75" customHeight="1">
      <c r="A177" s="18"/>
      <c r="B177" s="46">
        <v>8</v>
      </c>
      <c r="C177" s="47"/>
      <c r="D177" s="48"/>
      <c r="E177" t="s" s="49">
        <f>IF(C177&gt;0,VLOOKUP(C177,'Lookup'!$A$20:$B$35,2,FALSE),"")</f>
      </c>
      <c r="F177" s="58"/>
      <c r="G177" s="51">
        <v>2</v>
      </c>
      <c r="H177" s="24"/>
      <c r="I177" s="46">
        <v>8</v>
      </c>
      <c r="J177" s="47"/>
      <c r="K177" s="48"/>
      <c r="L177" t="s" s="49">
        <f>IF(J177&gt;0,VLOOKUP(J177,'Lookup'!$A$20:$B$35,2,FALSE),"")</f>
      </c>
      <c r="M177" s="58"/>
      <c r="N177" s="51">
        <v>1</v>
      </c>
      <c r="O177" s="25"/>
      <c r="P177" s="2"/>
      <c r="Q177" s="2"/>
    </row>
    <row r="178" ht="15.75" customHeight="1">
      <c r="A178" s="2"/>
      <c r="B178" s="52"/>
      <c r="C178" s="52"/>
      <c r="D178" s="52"/>
      <c r="E178" s="52"/>
      <c r="F178" s="52"/>
      <c r="G178" s="52"/>
      <c r="H178" s="2"/>
      <c r="I178" s="52"/>
      <c r="J178" s="52"/>
      <c r="K178" s="52"/>
      <c r="L178" s="52"/>
      <c r="M178" s="52"/>
      <c r="N178" s="52"/>
      <c r="O178" s="2"/>
      <c r="P178" s="2"/>
      <c r="Q178" s="2"/>
    </row>
    <row r="179" ht="15.75" customHeight="1">
      <c r="A179" s="18"/>
      <c r="B179" t="s" s="19">
        <v>120</v>
      </c>
      <c r="C179" s="20"/>
      <c r="D179" s="21"/>
      <c r="E179" s="21"/>
      <c r="F179" s="21"/>
      <c r="G179" s="23"/>
      <c r="H179" s="24"/>
      <c r="I179" t="s" s="19">
        <v>20</v>
      </c>
      <c r="J179" s="20"/>
      <c r="K179" s="21"/>
      <c r="L179" s="21"/>
      <c r="M179" s="21"/>
      <c r="N179" s="23"/>
      <c r="O179" s="25"/>
      <c r="P179" s="2"/>
      <c r="Q179" s="2"/>
    </row>
    <row r="180" ht="15" customHeight="1">
      <c r="A180" s="18"/>
      <c r="B180" t="s" s="26">
        <v>130</v>
      </c>
      <c r="C180" t="s" s="27">
        <v>131</v>
      </c>
      <c r="D180" t="s" s="28">
        <v>132</v>
      </c>
      <c r="E180" t="s" s="28">
        <v>133</v>
      </c>
      <c r="F180" t="s" s="27">
        <v>134</v>
      </c>
      <c r="G180" t="s" s="29">
        <v>127</v>
      </c>
      <c r="H180" s="24"/>
      <c r="I180" t="s" s="26">
        <v>130</v>
      </c>
      <c r="J180" t="s" s="27">
        <v>131</v>
      </c>
      <c r="K180" t="s" s="28">
        <v>132</v>
      </c>
      <c r="L180" t="s" s="28">
        <v>133</v>
      </c>
      <c r="M180" t="s" s="27">
        <v>134</v>
      </c>
      <c r="N180" t="s" s="29">
        <v>127</v>
      </c>
      <c r="O180" s="25"/>
      <c r="P180" s="2"/>
      <c r="Q180" s="2"/>
    </row>
    <row r="181" ht="15" customHeight="1">
      <c r="A181" s="18"/>
      <c r="B181" s="32">
        <v>1</v>
      </c>
      <c r="C181" s="33">
        <v>31</v>
      </c>
      <c r="D181" s="54"/>
      <c r="E181" t="s" s="5">
        <f>IF(C181&gt;0,VLOOKUP(C181,'Lookup'!$A$20:$B$35,2,FALSE),"")</f>
        <v>13</v>
      </c>
      <c r="F181" t="s" s="59">
        <v>273</v>
      </c>
      <c r="G181" s="36">
        <v>16</v>
      </c>
      <c r="H181" s="24"/>
      <c r="I181" s="32">
        <v>1</v>
      </c>
      <c r="J181" s="53"/>
      <c r="K181" s="54"/>
      <c r="L181" t="s" s="5">
        <f>IF(J181&gt;0,VLOOKUP(J181,'Lookup'!$A$20:$B$35,2,FALSE),"")</f>
      </c>
      <c r="M181" s="61"/>
      <c r="N181" s="36">
        <v>12</v>
      </c>
      <c r="O181" s="25"/>
      <c r="P181" s="2"/>
      <c r="Q181" s="2"/>
    </row>
    <row r="182" ht="15" customHeight="1">
      <c r="A182" s="18"/>
      <c r="B182" s="38">
        <v>2</v>
      </c>
      <c r="C182" s="39">
        <v>43</v>
      </c>
      <c r="D182" s="44"/>
      <c r="E182" t="s" s="5">
        <f>IF(C182&gt;0,VLOOKUP(C182,'Lookup'!$A$20:$B$35,2,FALSE),"")</f>
        <v>19</v>
      </c>
      <c r="F182" t="s" s="60">
        <v>274</v>
      </c>
      <c r="G182" s="42">
        <v>14</v>
      </c>
      <c r="H182" s="24"/>
      <c r="I182" s="38">
        <v>2</v>
      </c>
      <c r="J182" s="43"/>
      <c r="K182" s="44"/>
      <c r="L182" t="s" s="5">
        <f>IF(J182&gt;0,VLOOKUP(J182,'Lookup'!$A$20:$B$35,2,FALSE),"")</f>
      </c>
      <c r="M182" s="57"/>
      <c r="N182" s="42">
        <v>10</v>
      </c>
      <c r="O182" s="25"/>
      <c r="P182" s="2"/>
      <c r="Q182" s="2"/>
    </row>
    <row r="183" ht="15" customHeight="1">
      <c r="A183" s="18"/>
      <c r="B183" s="38">
        <v>3</v>
      </c>
      <c r="C183" s="39">
        <v>41</v>
      </c>
      <c r="D183" s="44"/>
      <c r="E183" t="s" s="5">
        <f>IF(C183&gt;0,VLOOKUP(C183,'Lookup'!$A$20:$B$35,2,FALSE),"")</f>
        <v>18</v>
      </c>
      <c r="F183" t="s" s="60">
        <v>275</v>
      </c>
      <c r="G183" s="42">
        <v>12</v>
      </c>
      <c r="H183" s="24"/>
      <c r="I183" s="38">
        <v>3</v>
      </c>
      <c r="J183" s="43"/>
      <c r="K183" s="44"/>
      <c r="L183" t="s" s="5">
        <f>IF(J183&gt;0,VLOOKUP(J183,'Lookup'!$A$20:$B$35,2,FALSE),"")</f>
      </c>
      <c r="M183" s="57"/>
      <c r="N183" s="42">
        <v>8</v>
      </c>
      <c r="O183" s="25"/>
      <c r="P183" s="2"/>
      <c r="Q183" s="2"/>
    </row>
    <row r="184" ht="15" customHeight="1">
      <c r="A184" s="18"/>
      <c r="B184" s="38">
        <v>4</v>
      </c>
      <c r="C184" s="43"/>
      <c r="D184" s="44"/>
      <c r="E184" t="s" s="5">
        <f>IF(C184&gt;0,VLOOKUP(C184,'Lookup'!$A$20:$B$35,2,FALSE),"")</f>
      </c>
      <c r="F184" s="57"/>
      <c r="G184" s="42">
        <v>10</v>
      </c>
      <c r="H184" s="24"/>
      <c r="I184" s="38">
        <v>4</v>
      </c>
      <c r="J184" s="43"/>
      <c r="K184" s="44"/>
      <c r="L184" t="s" s="5">
        <f>IF(J184&gt;0,VLOOKUP(J184,'Lookup'!$A$20:$B$35,2,FALSE),"")</f>
      </c>
      <c r="M184" s="57"/>
      <c r="N184" s="42">
        <v>6</v>
      </c>
      <c r="O184" s="25"/>
      <c r="P184" s="2"/>
      <c r="Q184" s="2"/>
    </row>
    <row r="185" ht="15" customHeight="1">
      <c r="A185" s="18"/>
      <c r="B185" s="38">
        <v>5</v>
      </c>
      <c r="C185" s="43"/>
      <c r="D185" s="44"/>
      <c r="E185" t="s" s="5">
        <f>IF(C185&gt;0,VLOOKUP(C185,'Lookup'!$A$20:$B$35,2,FALSE),"")</f>
      </c>
      <c r="F185" s="57"/>
      <c r="G185" s="42">
        <v>8</v>
      </c>
      <c r="H185" s="24"/>
      <c r="I185" s="38">
        <v>5</v>
      </c>
      <c r="J185" s="43"/>
      <c r="K185" s="44"/>
      <c r="L185" t="s" s="5">
        <f>IF(J185&gt;0,VLOOKUP(J185,'Lookup'!$A$20:$B$35,2,FALSE),"")</f>
      </c>
      <c r="M185" s="57"/>
      <c r="N185" s="42">
        <v>4</v>
      </c>
      <c r="O185" s="25"/>
      <c r="P185" s="2"/>
      <c r="Q185" s="2"/>
    </row>
    <row r="186" ht="15" customHeight="1">
      <c r="A186" s="18"/>
      <c r="B186" s="38">
        <v>6</v>
      </c>
      <c r="C186" s="43"/>
      <c r="D186" s="44"/>
      <c r="E186" t="s" s="5">
        <f>IF(C186&gt;0,VLOOKUP(C186,'Lookup'!$A$20:$B$35,2,FALSE),"")</f>
      </c>
      <c r="F186" s="57"/>
      <c r="G186" s="42">
        <v>6</v>
      </c>
      <c r="H186" s="24"/>
      <c r="I186" s="38">
        <v>6</v>
      </c>
      <c r="J186" s="43"/>
      <c r="K186" s="44"/>
      <c r="L186" t="s" s="5">
        <f>IF(J186&gt;0,VLOOKUP(J186,'Lookup'!$A$20:$B$35,2,FALSE),"")</f>
      </c>
      <c r="M186" s="57"/>
      <c r="N186" s="42">
        <v>3</v>
      </c>
      <c r="O186" s="25"/>
      <c r="P186" s="2"/>
      <c r="Q186" s="2"/>
    </row>
    <row r="187" ht="15" customHeight="1">
      <c r="A187" s="18"/>
      <c r="B187" s="38">
        <v>7</v>
      </c>
      <c r="C187" s="43"/>
      <c r="D187" s="44"/>
      <c r="E187" t="s" s="5">
        <f>IF(C187&gt;0,VLOOKUP(C187,'Lookup'!$A$20:$B$35,2,FALSE),"")</f>
      </c>
      <c r="F187" s="57"/>
      <c r="G187" s="42">
        <v>4</v>
      </c>
      <c r="H187" s="24"/>
      <c r="I187" s="38">
        <v>7</v>
      </c>
      <c r="J187" s="43"/>
      <c r="K187" s="44"/>
      <c r="L187" t="s" s="5">
        <f>IF(J187&gt;0,VLOOKUP(J187,'Lookup'!$A$20:$B$35,2,FALSE),"")</f>
      </c>
      <c r="M187" s="57"/>
      <c r="N187" s="42">
        <v>2</v>
      </c>
      <c r="O187" s="25"/>
      <c r="P187" s="2"/>
      <c r="Q187" s="2"/>
    </row>
    <row r="188" ht="15.75" customHeight="1">
      <c r="A188" s="18"/>
      <c r="B188" s="46">
        <v>8</v>
      </c>
      <c r="C188" s="47"/>
      <c r="D188" s="48"/>
      <c r="E188" t="s" s="49">
        <f>IF(C188&gt;0,VLOOKUP(C188,'Lookup'!$A$20:$B$35,2,FALSE),"")</f>
      </c>
      <c r="F188" s="58"/>
      <c r="G188" s="51">
        <v>2</v>
      </c>
      <c r="H188" s="24"/>
      <c r="I188" s="46">
        <v>8</v>
      </c>
      <c r="J188" s="47"/>
      <c r="K188" s="48"/>
      <c r="L188" t="s" s="49">
        <f>IF(J188&gt;0,VLOOKUP(J188,'Lookup'!$A$20:$B$35,2,FALSE),"")</f>
      </c>
      <c r="M188" s="58"/>
      <c r="N188" s="51">
        <v>1</v>
      </c>
      <c r="O188" s="25"/>
      <c r="P188" s="2"/>
      <c r="Q188" s="2"/>
    </row>
    <row r="189" ht="15.75" customHeight="1">
      <c r="A189" s="2"/>
      <c r="B189" s="52"/>
      <c r="C189" s="52"/>
      <c r="D189" s="52"/>
      <c r="E189" s="52"/>
      <c r="F189" s="52"/>
      <c r="G189" s="52"/>
      <c r="H189" s="2"/>
      <c r="I189" s="52"/>
      <c r="J189" s="52"/>
      <c r="K189" s="52"/>
      <c r="L189" s="52"/>
      <c r="M189" s="52"/>
      <c r="N189" s="52"/>
      <c r="O189" s="2"/>
      <c r="P189" s="2"/>
      <c r="Q189" s="2"/>
    </row>
    <row r="190" ht="15.75" customHeight="1">
      <c r="A190" s="18"/>
      <c r="B190" t="s" s="19">
        <v>121</v>
      </c>
      <c r="C190" s="20"/>
      <c r="D190" s="21"/>
      <c r="E190" s="21"/>
      <c r="F190" s="21"/>
      <c r="G190" s="23"/>
      <c r="H190" s="24"/>
      <c r="I190" t="s" s="19">
        <v>20</v>
      </c>
      <c r="J190" s="20"/>
      <c r="K190" s="21"/>
      <c r="L190" s="21"/>
      <c r="M190" s="21"/>
      <c r="N190" s="23"/>
      <c r="O190" s="25"/>
      <c r="P190" s="2"/>
      <c r="Q190" s="2"/>
    </row>
    <row r="191" ht="15" customHeight="1">
      <c r="A191" s="18"/>
      <c r="B191" t="s" s="26">
        <v>130</v>
      </c>
      <c r="C191" t="s" s="27">
        <v>131</v>
      </c>
      <c r="D191" t="s" s="28">
        <v>132</v>
      </c>
      <c r="E191" t="s" s="28">
        <v>133</v>
      </c>
      <c r="F191" t="s" s="27">
        <v>134</v>
      </c>
      <c r="G191" t="s" s="29">
        <v>127</v>
      </c>
      <c r="H191" s="24"/>
      <c r="I191" t="s" s="26">
        <v>130</v>
      </c>
      <c r="J191" t="s" s="27">
        <v>131</v>
      </c>
      <c r="K191" t="s" s="28">
        <v>132</v>
      </c>
      <c r="L191" t="s" s="28">
        <v>133</v>
      </c>
      <c r="M191" t="s" s="27">
        <v>134</v>
      </c>
      <c r="N191" t="s" s="29">
        <v>127</v>
      </c>
      <c r="O191" s="25"/>
      <c r="P191" s="2"/>
      <c r="Q191" s="2"/>
    </row>
    <row r="192" ht="15" customHeight="1">
      <c r="A192" s="18"/>
      <c r="B192" s="32">
        <v>1</v>
      </c>
      <c r="C192" s="33">
        <v>39</v>
      </c>
      <c r="D192" s="54"/>
      <c r="E192" t="s" s="5">
        <f>IF(C192&gt;0,VLOOKUP(C192,'Lookup'!$A$20:$B$35,2,FALSE),"")</f>
        <v>17</v>
      </c>
      <c r="F192" t="s" s="59">
        <v>276</v>
      </c>
      <c r="G192" s="36">
        <v>16</v>
      </c>
      <c r="H192" s="24"/>
      <c r="I192" s="32">
        <v>1</v>
      </c>
      <c r="J192" s="53"/>
      <c r="K192" s="54"/>
      <c r="L192" t="s" s="5">
        <f>IF(J192&gt;0,VLOOKUP(J192,'Lookup'!$A$20:$B$35,2,FALSE),"")</f>
      </c>
      <c r="M192" s="61"/>
      <c r="N192" s="36">
        <v>12</v>
      </c>
      <c r="O192" s="25"/>
      <c r="P192" s="2"/>
      <c r="Q192" s="2"/>
    </row>
    <row r="193" ht="15" customHeight="1">
      <c r="A193" s="18"/>
      <c r="B193" s="38">
        <v>2</v>
      </c>
      <c r="C193" s="39">
        <v>43</v>
      </c>
      <c r="D193" s="44"/>
      <c r="E193" t="s" s="5">
        <f>IF(C193&gt;0,VLOOKUP(C193,'Lookup'!$A$20:$B$35,2,FALSE),"")</f>
        <v>19</v>
      </c>
      <c r="F193" t="s" s="60">
        <v>277</v>
      </c>
      <c r="G193" s="42">
        <v>14</v>
      </c>
      <c r="H193" s="24"/>
      <c r="I193" s="38">
        <v>2</v>
      </c>
      <c r="J193" s="43"/>
      <c r="K193" s="44"/>
      <c r="L193" t="s" s="5">
        <f>IF(J193&gt;0,VLOOKUP(J193,'Lookup'!$A$20:$B$35,2,FALSE),"")</f>
      </c>
      <c r="M193" s="57"/>
      <c r="N193" s="42">
        <v>10</v>
      </c>
      <c r="O193" s="25"/>
      <c r="P193" s="2"/>
      <c r="Q193" s="2"/>
    </row>
    <row r="194" ht="15" customHeight="1">
      <c r="A194" s="18"/>
      <c r="B194" s="38">
        <v>3</v>
      </c>
      <c r="C194" s="39">
        <v>31</v>
      </c>
      <c r="D194" s="44"/>
      <c r="E194" t="s" s="5">
        <f>IF(C194&gt;0,VLOOKUP(C194,'Lookup'!$A$20:$B$35,2,FALSE),"")</f>
        <v>13</v>
      </c>
      <c r="F194" t="s" s="56">
        <v>278</v>
      </c>
      <c r="G194" s="42">
        <v>0</v>
      </c>
      <c r="H194" s="24"/>
      <c r="I194" s="38">
        <v>3</v>
      </c>
      <c r="J194" s="43"/>
      <c r="K194" s="44"/>
      <c r="L194" t="s" s="5">
        <f>IF(J194&gt;0,VLOOKUP(J194,'Lookup'!$A$20:$B$35,2,FALSE),"")</f>
      </c>
      <c r="M194" s="57"/>
      <c r="N194" s="42">
        <v>8</v>
      </c>
      <c r="O194" s="25"/>
      <c r="P194" s="2"/>
      <c r="Q194" s="2"/>
    </row>
    <row r="195" ht="15" customHeight="1">
      <c r="A195" s="18"/>
      <c r="B195" s="38">
        <v>4</v>
      </c>
      <c r="C195" s="43"/>
      <c r="D195" s="44"/>
      <c r="E195" t="s" s="5">
        <f>IF(C195&gt;0,VLOOKUP(C195,'Lookup'!$A$20:$B$35,2,FALSE),"")</f>
      </c>
      <c r="F195" s="57"/>
      <c r="G195" s="42">
        <v>10</v>
      </c>
      <c r="H195" s="24"/>
      <c r="I195" s="38">
        <v>4</v>
      </c>
      <c r="J195" s="43"/>
      <c r="K195" s="44"/>
      <c r="L195" t="s" s="5">
        <f>IF(J195&gt;0,VLOOKUP(J195,'Lookup'!$A$20:$B$35,2,FALSE),"")</f>
      </c>
      <c r="M195" s="57"/>
      <c r="N195" s="42">
        <v>6</v>
      </c>
      <c r="O195" s="25"/>
      <c r="P195" s="2"/>
      <c r="Q195" s="2"/>
    </row>
    <row r="196" ht="15" customHeight="1">
      <c r="A196" s="18"/>
      <c r="B196" s="38">
        <v>5</v>
      </c>
      <c r="C196" s="43"/>
      <c r="D196" s="44"/>
      <c r="E196" t="s" s="5">
        <f>IF(C196&gt;0,VLOOKUP(C196,'Lookup'!$A$20:$B$35,2,FALSE),"")</f>
      </c>
      <c r="F196" s="57"/>
      <c r="G196" s="42">
        <v>8</v>
      </c>
      <c r="H196" s="24"/>
      <c r="I196" s="38">
        <v>5</v>
      </c>
      <c r="J196" s="43"/>
      <c r="K196" s="44"/>
      <c r="L196" t="s" s="5">
        <f>IF(J196&gt;0,VLOOKUP(J196,'Lookup'!$A$20:$B$35,2,FALSE),"")</f>
      </c>
      <c r="M196" s="57"/>
      <c r="N196" s="42">
        <v>4</v>
      </c>
      <c r="O196" s="25"/>
      <c r="P196" s="2"/>
      <c r="Q196" s="2"/>
    </row>
    <row r="197" ht="15" customHeight="1">
      <c r="A197" s="18"/>
      <c r="B197" s="38">
        <v>6</v>
      </c>
      <c r="C197" s="43"/>
      <c r="D197" s="44"/>
      <c r="E197" t="s" s="5">
        <f>IF(C197&gt;0,VLOOKUP(C197,'Lookup'!$A$20:$B$35,2,FALSE),"")</f>
      </c>
      <c r="F197" s="57"/>
      <c r="G197" s="42">
        <v>6</v>
      </c>
      <c r="H197" s="24"/>
      <c r="I197" s="38">
        <v>6</v>
      </c>
      <c r="J197" s="43"/>
      <c r="K197" s="44"/>
      <c r="L197" t="s" s="5">
        <f>IF(J197&gt;0,VLOOKUP(J197,'Lookup'!$A$20:$B$35,2,FALSE),"")</f>
      </c>
      <c r="M197" s="57"/>
      <c r="N197" s="42">
        <v>3</v>
      </c>
      <c r="O197" s="25"/>
      <c r="P197" s="2"/>
      <c r="Q197" s="2"/>
    </row>
    <row r="198" ht="15" customHeight="1">
      <c r="A198" s="18"/>
      <c r="B198" s="38">
        <v>7</v>
      </c>
      <c r="C198" s="43"/>
      <c r="D198" s="44"/>
      <c r="E198" t="s" s="5">
        <f>IF(C198&gt;0,VLOOKUP(C198,'Lookup'!$A$20:$B$35,2,FALSE),"")</f>
      </c>
      <c r="F198" s="57"/>
      <c r="G198" s="42">
        <v>4</v>
      </c>
      <c r="H198" s="24"/>
      <c r="I198" s="38">
        <v>7</v>
      </c>
      <c r="J198" s="43"/>
      <c r="K198" s="44"/>
      <c r="L198" t="s" s="5">
        <f>IF(J198&gt;0,VLOOKUP(J198,'Lookup'!$A$20:$B$35,2,FALSE),"")</f>
      </c>
      <c r="M198" s="57"/>
      <c r="N198" s="42">
        <v>2</v>
      </c>
      <c r="O198" s="25"/>
      <c r="P198" s="2"/>
      <c r="Q198" s="2"/>
    </row>
    <row r="199" ht="15.75" customHeight="1">
      <c r="A199" s="18"/>
      <c r="B199" s="46">
        <v>8</v>
      </c>
      <c r="C199" s="47"/>
      <c r="D199" s="48"/>
      <c r="E199" t="s" s="49">
        <f>IF(C199&gt;0,VLOOKUP(C199,'Lookup'!$A$20:$B$35,2,FALSE),"")</f>
      </c>
      <c r="F199" s="58"/>
      <c r="G199" s="51">
        <v>2</v>
      </c>
      <c r="H199" s="24"/>
      <c r="I199" s="46">
        <v>8</v>
      </c>
      <c r="J199" s="47"/>
      <c r="K199" s="48"/>
      <c r="L199" t="s" s="49">
        <f>IF(J199&gt;0,VLOOKUP(J199,'Lookup'!$A$20:$B$35,2,FALSE),"")</f>
      </c>
      <c r="M199" s="58"/>
      <c r="N199" s="51">
        <v>1</v>
      </c>
      <c r="O199" s="25"/>
      <c r="P199" s="2"/>
      <c r="Q199" s="2"/>
    </row>
    <row r="200" ht="15.75" customHeight="1">
      <c r="A200" s="2"/>
      <c r="B200" s="52"/>
      <c r="C200" s="52"/>
      <c r="D200" s="52"/>
      <c r="E200" s="52"/>
      <c r="F200" s="52"/>
      <c r="G200" s="52"/>
      <c r="H200" s="2"/>
      <c r="I200" s="52"/>
      <c r="J200" s="52"/>
      <c r="K200" s="52"/>
      <c r="L200" s="52"/>
      <c r="M200" s="52"/>
      <c r="N200" s="52"/>
      <c r="O200" s="2"/>
      <c r="P200" s="2"/>
      <c r="Q200" s="2"/>
    </row>
    <row r="201" ht="15.75" customHeight="1">
      <c r="A201" s="18"/>
      <c r="B201" t="s" s="19">
        <v>122</v>
      </c>
      <c r="C201" s="20"/>
      <c r="D201" s="21"/>
      <c r="E201" s="21"/>
      <c r="F201" s="21"/>
      <c r="G201" s="23"/>
      <c r="H201" s="24"/>
      <c r="I201" t="s" s="19">
        <v>20</v>
      </c>
      <c r="J201" s="20"/>
      <c r="K201" s="21"/>
      <c r="L201" s="21"/>
      <c r="M201" s="21"/>
      <c r="N201" s="23"/>
      <c r="O201" s="25"/>
      <c r="P201" s="2"/>
      <c r="Q201" s="2"/>
    </row>
    <row r="202" ht="15" customHeight="1">
      <c r="A202" s="18"/>
      <c r="B202" t="s" s="26">
        <v>130</v>
      </c>
      <c r="C202" t="s" s="27">
        <v>131</v>
      </c>
      <c r="D202" t="s" s="28">
        <v>132</v>
      </c>
      <c r="E202" t="s" s="28">
        <v>133</v>
      </c>
      <c r="F202" t="s" s="27">
        <v>134</v>
      </c>
      <c r="G202" t="s" s="29">
        <v>127</v>
      </c>
      <c r="H202" s="24"/>
      <c r="I202" t="s" s="26">
        <v>130</v>
      </c>
      <c r="J202" t="s" s="27">
        <v>131</v>
      </c>
      <c r="K202" t="s" s="28">
        <v>132</v>
      </c>
      <c r="L202" t="s" s="28">
        <v>133</v>
      </c>
      <c r="M202" t="s" s="27">
        <v>134</v>
      </c>
      <c r="N202" t="s" s="29">
        <v>127</v>
      </c>
      <c r="O202" s="25"/>
      <c r="P202" s="2"/>
      <c r="Q202" s="2"/>
    </row>
    <row r="203" ht="15" customHeight="1">
      <c r="A203" s="18"/>
      <c r="B203" s="32">
        <v>1</v>
      </c>
      <c r="C203" s="33">
        <v>31</v>
      </c>
      <c r="D203" s="54"/>
      <c r="E203" t="s" s="5">
        <f>IF(C203&gt;0,VLOOKUP(C203,'Lookup'!$A$20:$B$35,2,FALSE),"")</f>
        <v>13</v>
      </c>
      <c r="F203" s="55">
        <v>51.77</v>
      </c>
      <c r="G203" s="36">
        <v>16</v>
      </c>
      <c r="H203" s="24"/>
      <c r="I203" s="32">
        <v>1</v>
      </c>
      <c r="J203" s="53"/>
      <c r="K203" s="54"/>
      <c r="L203" t="s" s="5">
        <f>IF(J203&gt;0,VLOOKUP(J203,'Lookup'!$A$20:$B$35,2,FALSE),"")</f>
      </c>
      <c r="M203" s="61"/>
      <c r="N203" s="36">
        <v>12</v>
      </c>
      <c r="O203" s="25"/>
      <c r="P203" s="2"/>
      <c r="Q203" s="2"/>
    </row>
    <row r="204" ht="15" customHeight="1">
      <c r="A204" s="18"/>
      <c r="B204" s="38">
        <v>2</v>
      </c>
      <c r="C204" s="39">
        <v>43</v>
      </c>
      <c r="D204" s="44"/>
      <c r="E204" t="s" s="5">
        <f>IF(C204&gt;0,VLOOKUP(C204,'Lookup'!$A$20:$B$35,2,FALSE),"")</f>
        <v>19</v>
      </c>
      <c r="F204" s="56">
        <v>55.54</v>
      </c>
      <c r="G204" s="42">
        <v>14</v>
      </c>
      <c r="H204" s="24"/>
      <c r="I204" s="38">
        <v>2</v>
      </c>
      <c r="J204" s="43"/>
      <c r="K204" s="44"/>
      <c r="L204" t="s" s="5">
        <f>IF(J204&gt;0,VLOOKUP(J204,'Lookup'!$A$20:$B$35,2,FALSE),"")</f>
      </c>
      <c r="M204" s="57"/>
      <c r="N204" s="42">
        <v>10</v>
      </c>
      <c r="O204" s="25"/>
      <c r="P204" s="2"/>
      <c r="Q204" s="2"/>
    </row>
    <row r="205" ht="15" customHeight="1">
      <c r="A205" s="18"/>
      <c r="B205" s="38">
        <v>3</v>
      </c>
      <c r="C205" s="43"/>
      <c r="D205" s="44"/>
      <c r="E205" t="s" s="5">
        <f>IF(C205&gt;0,VLOOKUP(C205,'Lookup'!$A$20:$B$35,2,FALSE),"")</f>
      </c>
      <c r="F205" s="57"/>
      <c r="G205" s="42">
        <v>12</v>
      </c>
      <c r="H205" s="24"/>
      <c r="I205" s="38">
        <v>3</v>
      </c>
      <c r="J205" s="43"/>
      <c r="K205" s="44"/>
      <c r="L205" t="s" s="5">
        <f>IF(J205&gt;0,VLOOKUP(J205,'Lookup'!$A$20:$B$35,2,FALSE),"")</f>
      </c>
      <c r="M205" s="57"/>
      <c r="N205" s="42">
        <v>8</v>
      </c>
      <c r="O205" s="25"/>
      <c r="P205" s="2"/>
      <c r="Q205" s="2"/>
    </row>
    <row r="206" ht="15" customHeight="1">
      <c r="A206" s="18"/>
      <c r="B206" s="38">
        <v>4</v>
      </c>
      <c r="C206" s="43"/>
      <c r="D206" s="44"/>
      <c r="E206" t="s" s="5">
        <f>IF(C206&gt;0,VLOOKUP(C206,'Lookup'!$A$20:$B$35,2,FALSE),"")</f>
      </c>
      <c r="F206" s="57"/>
      <c r="G206" s="42">
        <v>10</v>
      </c>
      <c r="H206" s="24"/>
      <c r="I206" s="38">
        <v>4</v>
      </c>
      <c r="J206" s="43"/>
      <c r="K206" s="44"/>
      <c r="L206" t="s" s="5">
        <f>IF(J206&gt;0,VLOOKUP(J206,'Lookup'!$A$20:$B$35,2,FALSE),"")</f>
      </c>
      <c r="M206" s="57"/>
      <c r="N206" s="42">
        <v>6</v>
      </c>
      <c r="O206" s="25"/>
      <c r="P206" s="2"/>
      <c r="Q206" s="2"/>
    </row>
    <row r="207" ht="15" customHeight="1">
      <c r="A207" s="18"/>
      <c r="B207" s="38">
        <v>5</v>
      </c>
      <c r="C207" s="43"/>
      <c r="D207" s="44"/>
      <c r="E207" t="s" s="5">
        <f>IF(C207&gt;0,VLOOKUP(C207,'Lookup'!$A$20:$B$35,2,FALSE),"")</f>
      </c>
      <c r="F207" s="57"/>
      <c r="G207" s="42">
        <v>8</v>
      </c>
      <c r="H207" s="24"/>
      <c r="I207" s="38">
        <v>5</v>
      </c>
      <c r="J207" s="43"/>
      <c r="K207" s="44"/>
      <c r="L207" t="s" s="5">
        <f>IF(J207&gt;0,VLOOKUP(J207,'Lookup'!$A$20:$B$35,2,FALSE),"")</f>
      </c>
      <c r="M207" s="57"/>
      <c r="N207" s="42">
        <v>4</v>
      </c>
      <c r="O207" s="25"/>
      <c r="P207" s="2"/>
      <c r="Q207" s="2"/>
    </row>
    <row r="208" ht="15" customHeight="1">
      <c r="A208" s="18"/>
      <c r="B208" s="38">
        <v>6</v>
      </c>
      <c r="C208" s="43"/>
      <c r="D208" s="44"/>
      <c r="E208" t="s" s="5">
        <f>IF(C208&gt;0,VLOOKUP(C208,'Lookup'!$A$20:$B$35,2,FALSE),"")</f>
      </c>
      <c r="F208" s="57"/>
      <c r="G208" s="42">
        <v>6</v>
      </c>
      <c r="H208" s="24"/>
      <c r="I208" s="38">
        <v>6</v>
      </c>
      <c r="J208" s="43"/>
      <c r="K208" s="44"/>
      <c r="L208" t="s" s="5">
        <f>IF(J208&gt;0,VLOOKUP(J208,'Lookup'!$A$20:$B$35,2,FALSE),"")</f>
      </c>
      <c r="M208" s="57"/>
      <c r="N208" s="42">
        <v>3</v>
      </c>
      <c r="O208" s="25"/>
      <c r="P208" s="2"/>
      <c r="Q208" s="2"/>
    </row>
    <row r="209" ht="15" customHeight="1">
      <c r="A209" s="18"/>
      <c r="B209" s="38">
        <v>7</v>
      </c>
      <c r="C209" s="43"/>
      <c r="D209" s="44"/>
      <c r="E209" t="s" s="5">
        <f>IF(C209&gt;0,VLOOKUP(C209,'Lookup'!$A$20:$B$35,2,FALSE),"")</f>
      </c>
      <c r="F209" s="57"/>
      <c r="G209" s="42">
        <v>4</v>
      </c>
      <c r="H209" s="24"/>
      <c r="I209" s="38">
        <v>7</v>
      </c>
      <c r="J209" s="43"/>
      <c r="K209" s="44"/>
      <c r="L209" t="s" s="5">
        <f>IF(J209&gt;0,VLOOKUP(J209,'Lookup'!$A$20:$B$35,2,FALSE),"")</f>
      </c>
      <c r="M209" s="57"/>
      <c r="N209" s="42">
        <v>2</v>
      </c>
      <c r="O209" s="25"/>
      <c r="P209" s="2"/>
      <c r="Q209" s="2"/>
    </row>
    <row r="210" ht="15.75" customHeight="1">
      <c r="A210" s="18"/>
      <c r="B210" s="46">
        <v>8</v>
      </c>
      <c r="C210" s="47"/>
      <c r="D210" s="48"/>
      <c r="E210" t="s" s="49">
        <f>IF(C210&gt;0,VLOOKUP(C210,'Lookup'!$A$20:$B$35,2,FALSE),"")</f>
      </c>
      <c r="F210" s="58"/>
      <c r="G210" s="51">
        <v>2</v>
      </c>
      <c r="H210" s="24"/>
      <c r="I210" s="46">
        <v>8</v>
      </c>
      <c r="J210" s="47"/>
      <c r="K210" s="48"/>
      <c r="L210" t="s" s="49">
        <f>IF(J210&gt;0,VLOOKUP(J210,'Lookup'!$A$20:$B$35,2,FALSE),"")</f>
      </c>
      <c r="M210" s="58"/>
      <c r="N210" s="51">
        <v>1</v>
      </c>
      <c r="O210" s="25"/>
      <c r="P210" s="2"/>
      <c r="Q210" s="2"/>
    </row>
    <row r="211" ht="15.75" customHeight="1">
      <c r="A211" s="2"/>
      <c r="B211" s="52"/>
      <c r="C211" s="52"/>
      <c r="D211" s="52"/>
      <c r="E211" s="52"/>
      <c r="F211" s="52"/>
      <c r="G211" s="52"/>
      <c r="H211" s="2"/>
      <c r="I211" s="52"/>
      <c r="J211" s="52"/>
      <c r="K211" s="52"/>
      <c r="L211" s="52"/>
      <c r="M211" s="52"/>
      <c r="N211" s="52"/>
      <c r="O211" s="2"/>
      <c r="P211" s="2"/>
      <c r="Q211" s="2"/>
    </row>
    <row r="212" ht="15.75" customHeight="1">
      <c r="A212" s="18"/>
      <c r="B212" t="s" s="19">
        <v>123</v>
      </c>
      <c r="C212" s="20"/>
      <c r="D212" s="21"/>
      <c r="E212" s="21"/>
      <c r="F212" s="21"/>
      <c r="G212" s="23"/>
      <c r="H212" s="24"/>
      <c r="I212" t="s" s="19">
        <v>20</v>
      </c>
      <c r="J212" s="20"/>
      <c r="K212" s="21"/>
      <c r="L212" s="21"/>
      <c r="M212" s="21"/>
      <c r="N212" s="23"/>
      <c r="O212" s="25"/>
      <c r="P212" s="2"/>
      <c r="Q212" s="2"/>
    </row>
    <row r="213" ht="15" customHeight="1">
      <c r="A213" s="18"/>
      <c r="B213" t="s" s="26">
        <v>130</v>
      </c>
      <c r="C213" t="s" s="27">
        <v>131</v>
      </c>
      <c r="D213" t="s" s="28">
        <v>132</v>
      </c>
      <c r="E213" t="s" s="28">
        <v>133</v>
      </c>
      <c r="F213" t="s" s="27">
        <v>134</v>
      </c>
      <c r="G213" t="s" s="29">
        <v>127</v>
      </c>
      <c r="H213" s="24"/>
      <c r="I213" t="s" s="26">
        <v>130</v>
      </c>
      <c r="J213" t="s" s="27">
        <v>131</v>
      </c>
      <c r="K213" t="s" s="28">
        <v>132</v>
      </c>
      <c r="L213" t="s" s="28">
        <v>133</v>
      </c>
      <c r="M213" t="s" s="27">
        <v>134</v>
      </c>
      <c r="N213" t="s" s="29">
        <v>127</v>
      </c>
      <c r="O213" s="25"/>
      <c r="P213" s="2"/>
      <c r="Q213" s="2"/>
    </row>
    <row r="214" ht="15" customHeight="1">
      <c r="A214" s="18"/>
      <c r="B214" s="32">
        <v>1</v>
      </c>
      <c r="C214" s="33">
        <v>43</v>
      </c>
      <c r="D214" s="54"/>
      <c r="E214" t="s" s="5">
        <f>IF(C214&gt;0,VLOOKUP(C214,'Lookup'!$A$20:$B$35,2,FALSE),"")</f>
        <v>19</v>
      </c>
      <c r="F214" s="55">
        <v>50.16</v>
      </c>
      <c r="G214" s="36">
        <v>16</v>
      </c>
      <c r="H214" s="24"/>
      <c r="I214" s="32">
        <v>1</v>
      </c>
      <c r="J214" s="53"/>
      <c r="K214" s="54"/>
      <c r="L214" t="s" s="5">
        <f>IF(J214&gt;0,VLOOKUP(J214,'Lookup'!$A$20:$B$35,2,FALSE),"")</f>
      </c>
      <c r="M214" s="61"/>
      <c r="N214" s="36">
        <v>12</v>
      </c>
      <c r="O214" s="25"/>
      <c r="P214" s="2"/>
      <c r="Q214" s="2"/>
    </row>
    <row r="215" ht="15" customHeight="1">
      <c r="A215" s="18"/>
      <c r="B215" s="38">
        <v>2</v>
      </c>
      <c r="C215" s="43"/>
      <c r="D215" s="44"/>
      <c r="E215" t="s" s="5">
        <f>IF(C215&gt;0,VLOOKUP(C215,'Lookup'!$A$20:$B$35,2,FALSE),"")</f>
      </c>
      <c r="F215" s="57"/>
      <c r="G215" s="42">
        <v>14</v>
      </c>
      <c r="H215" s="24"/>
      <c r="I215" s="38">
        <v>2</v>
      </c>
      <c r="J215" s="43"/>
      <c r="K215" s="44"/>
      <c r="L215" t="s" s="5">
        <f>IF(J215&gt;0,VLOOKUP(J215,'Lookup'!$A$20:$B$35,2,FALSE),"")</f>
      </c>
      <c r="M215" s="57"/>
      <c r="N215" s="42">
        <v>10</v>
      </c>
      <c r="O215" s="25"/>
      <c r="P215" s="2"/>
      <c r="Q215" s="2"/>
    </row>
    <row r="216" ht="15" customHeight="1">
      <c r="A216" s="18"/>
      <c r="B216" s="38">
        <v>3</v>
      </c>
      <c r="C216" s="43"/>
      <c r="D216" s="44"/>
      <c r="E216" t="s" s="5">
        <f>IF(C216&gt;0,VLOOKUP(C216,'Lookup'!$A$20:$B$35,2,FALSE),"")</f>
      </c>
      <c r="F216" s="57"/>
      <c r="G216" s="42">
        <v>12</v>
      </c>
      <c r="H216" s="24"/>
      <c r="I216" s="38">
        <v>3</v>
      </c>
      <c r="J216" s="43"/>
      <c r="K216" s="44"/>
      <c r="L216" t="s" s="5">
        <f>IF(J216&gt;0,VLOOKUP(J216,'Lookup'!$A$20:$B$35,2,FALSE),"")</f>
      </c>
      <c r="M216" s="57"/>
      <c r="N216" s="42">
        <v>8</v>
      </c>
      <c r="O216" s="25"/>
      <c r="P216" s="2"/>
      <c r="Q216" s="2"/>
    </row>
    <row r="217" ht="15" customHeight="1">
      <c r="A217" s="18"/>
      <c r="B217" s="38">
        <v>4</v>
      </c>
      <c r="C217" s="43"/>
      <c r="D217" s="44"/>
      <c r="E217" t="s" s="5">
        <f>IF(C217&gt;0,VLOOKUP(C217,'Lookup'!$A$20:$B$35,2,FALSE),"")</f>
      </c>
      <c r="F217" s="57"/>
      <c r="G217" s="42">
        <v>10</v>
      </c>
      <c r="H217" s="24"/>
      <c r="I217" s="38">
        <v>4</v>
      </c>
      <c r="J217" s="43"/>
      <c r="K217" s="44"/>
      <c r="L217" t="s" s="5">
        <f>IF(J217&gt;0,VLOOKUP(J217,'Lookup'!$A$20:$B$35,2,FALSE),"")</f>
      </c>
      <c r="M217" s="57"/>
      <c r="N217" s="42">
        <v>6</v>
      </c>
      <c r="O217" s="25"/>
      <c r="P217" s="2"/>
      <c r="Q217" s="2"/>
    </row>
    <row r="218" ht="15" customHeight="1">
      <c r="A218" s="18"/>
      <c r="B218" s="38">
        <v>5</v>
      </c>
      <c r="C218" s="43"/>
      <c r="D218" s="44"/>
      <c r="E218" t="s" s="5">
        <f>IF(C218&gt;0,VLOOKUP(C218,'Lookup'!$A$20:$B$35,2,FALSE),"")</f>
      </c>
      <c r="F218" s="57"/>
      <c r="G218" s="42">
        <v>8</v>
      </c>
      <c r="H218" s="24"/>
      <c r="I218" s="38">
        <v>5</v>
      </c>
      <c r="J218" s="43"/>
      <c r="K218" s="44"/>
      <c r="L218" t="s" s="5">
        <f>IF(J218&gt;0,VLOOKUP(J218,'Lookup'!$A$20:$B$35,2,FALSE),"")</f>
      </c>
      <c r="M218" s="57"/>
      <c r="N218" s="42">
        <v>4</v>
      </c>
      <c r="O218" s="25"/>
      <c r="P218" s="2"/>
      <c r="Q218" s="2"/>
    </row>
    <row r="219" ht="15" customHeight="1">
      <c r="A219" s="18"/>
      <c r="B219" s="38">
        <v>6</v>
      </c>
      <c r="C219" s="43"/>
      <c r="D219" s="44"/>
      <c r="E219" t="s" s="5">
        <f>IF(C219&gt;0,VLOOKUP(C219,'Lookup'!$A$20:$B$35,2,FALSE),"")</f>
      </c>
      <c r="F219" s="57"/>
      <c r="G219" s="42">
        <v>6</v>
      </c>
      <c r="H219" s="24"/>
      <c r="I219" s="38">
        <v>6</v>
      </c>
      <c r="J219" s="43"/>
      <c r="K219" s="44"/>
      <c r="L219" t="s" s="5">
        <f>IF(J219&gt;0,VLOOKUP(J219,'Lookup'!$A$20:$B$35,2,FALSE),"")</f>
      </c>
      <c r="M219" s="57"/>
      <c r="N219" s="42">
        <v>3</v>
      </c>
      <c r="O219" s="25"/>
      <c r="P219" s="2"/>
      <c r="Q219" s="2"/>
    </row>
    <row r="220" ht="15" customHeight="1">
      <c r="A220" s="18"/>
      <c r="B220" s="38">
        <v>7</v>
      </c>
      <c r="C220" s="43"/>
      <c r="D220" s="44"/>
      <c r="E220" t="s" s="5">
        <f>IF(C220&gt;0,VLOOKUP(C220,'Lookup'!$A$20:$B$35,2,FALSE),"")</f>
      </c>
      <c r="F220" s="57"/>
      <c r="G220" s="42">
        <v>4</v>
      </c>
      <c r="H220" s="24"/>
      <c r="I220" s="38">
        <v>7</v>
      </c>
      <c r="J220" s="43"/>
      <c r="K220" s="44"/>
      <c r="L220" t="s" s="5">
        <f>IF(J220&gt;0,VLOOKUP(J220,'Lookup'!$A$20:$B$35,2,FALSE),"")</f>
      </c>
      <c r="M220" s="57"/>
      <c r="N220" s="42">
        <v>2</v>
      </c>
      <c r="O220" s="25"/>
      <c r="P220" s="2"/>
      <c r="Q220" s="2"/>
    </row>
    <row r="221" ht="15.75" customHeight="1">
      <c r="A221" s="18"/>
      <c r="B221" s="46">
        <v>8</v>
      </c>
      <c r="C221" s="47"/>
      <c r="D221" s="48"/>
      <c r="E221" t="s" s="49">
        <f>IF(C221&gt;0,VLOOKUP(C221,'Lookup'!$A$20:$B$35,2,FALSE),"")</f>
      </c>
      <c r="F221" s="58"/>
      <c r="G221" s="51">
        <v>2</v>
      </c>
      <c r="H221" s="24"/>
      <c r="I221" s="46">
        <v>8</v>
      </c>
      <c r="J221" s="47"/>
      <c r="K221" s="48"/>
      <c r="L221" t="s" s="49">
        <f>IF(J221&gt;0,VLOOKUP(J221,'Lookup'!$A$20:$B$35,2,FALSE),"")</f>
      </c>
      <c r="M221" s="58"/>
      <c r="N221" s="51">
        <v>1</v>
      </c>
      <c r="O221" s="25"/>
      <c r="P221" s="2"/>
      <c r="Q221" s="2"/>
    </row>
    <row r="222" ht="15.75" customHeight="1">
      <c r="A222" s="2"/>
      <c r="B222" s="52"/>
      <c r="C222" s="52"/>
      <c r="D222" s="52"/>
      <c r="E222" s="52"/>
      <c r="F222" s="52"/>
      <c r="G222" s="52"/>
      <c r="H222" s="2"/>
      <c r="I222" s="52"/>
      <c r="J222" s="52"/>
      <c r="K222" s="52"/>
      <c r="L222" s="52"/>
      <c r="M222" s="52"/>
      <c r="N222" s="52"/>
      <c r="O222" s="2"/>
      <c r="P222" s="2"/>
      <c r="Q222" s="2"/>
    </row>
    <row r="223" ht="15.75" customHeight="1">
      <c r="A223" s="18"/>
      <c r="B223" t="s" s="19">
        <v>124</v>
      </c>
      <c r="C223" s="20"/>
      <c r="D223" s="21"/>
      <c r="E223" s="21"/>
      <c r="F223" s="21"/>
      <c r="G223" s="23"/>
      <c r="H223" s="24"/>
      <c r="I223" t="s" s="19">
        <v>20</v>
      </c>
      <c r="J223" s="20"/>
      <c r="K223" s="21"/>
      <c r="L223" s="21"/>
      <c r="M223" s="21"/>
      <c r="N223" s="23"/>
      <c r="O223" s="25"/>
      <c r="P223" s="2"/>
      <c r="Q223" s="2"/>
    </row>
    <row r="224" ht="15" customHeight="1">
      <c r="A224" s="18"/>
      <c r="B224" t="s" s="26">
        <v>130</v>
      </c>
      <c r="C224" t="s" s="27">
        <v>131</v>
      </c>
      <c r="D224" t="s" s="28">
        <v>132</v>
      </c>
      <c r="E224" t="s" s="28">
        <v>133</v>
      </c>
      <c r="F224" t="s" s="27">
        <v>134</v>
      </c>
      <c r="G224" t="s" s="29">
        <v>127</v>
      </c>
      <c r="H224" s="24"/>
      <c r="I224" t="s" s="26">
        <v>130</v>
      </c>
      <c r="J224" t="s" s="27">
        <v>131</v>
      </c>
      <c r="K224" t="s" s="28">
        <v>132</v>
      </c>
      <c r="L224" t="s" s="28">
        <v>133</v>
      </c>
      <c r="M224" t="s" s="27">
        <v>134</v>
      </c>
      <c r="N224" t="s" s="29">
        <v>127</v>
      </c>
      <c r="O224" s="25"/>
      <c r="P224" s="2"/>
      <c r="Q224" s="2"/>
    </row>
    <row r="225" ht="15" customHeight="1">
      <c r="A225" s="18"/>
      <c r="B225" s="32">
        <v>1</v>
      </c>
      <c r="C225" s="33">
        <v>31</v>
      </c>
      <c r="D225" s="54"/>
      <c r="E225" t="s" s="5">
        <f>IF(C225&gt;0,VLOOKUP(C225,'Lookup'!$A$20:$B$35,2,FALSE),"")</f>
        <v>13</v>
      </c>
      <c r="F225" s="55">
        <v>45.22</v>
      </c>
      <c r="G225" s="36">
        <v>16</v>
      </c>
      <c r="H225" s="24"/>
      <c r="I225" s="32">
        <v>1</v>
      </c>
      <c r="J225" s="53"/>
      <c r="K225" s="54"/>
      <c r="L225" t="s" s="5">
        <f>IF(J225&gt;0,VLOOKUP(J225,'Lookup'!$A$20:$B$35,2,FALSE),"")</f>
      </c>
      <c r="M225" s="61"/>
      <c r="N225" s="36">
        <v>12</v>
      </c>
      <c r="O225" s="25"/>
      <c r="P225" s="2"/>
      <c r="Q225" s="2"/>
    </row>
    <row r="226" ht="15" customHeight="1">
      <c r="A226" s="18"/>
      <c r="B226" s="38">
        <v>2</v>
      </c>
      <c r="C226" s="39">
        <v>39</v>
      </c>
      <c r="D226" s="44"/>
      <c r="E226" t="s" s="5">
        <f>IF(C226&gt;0,VLOOKUP(C226,'Lookup'!$A$20:$B$35,2,FALSE),"")</f>
        <v>17</v>
      </c>
      <c r="F226" s="56">
        <v>49.07</v>
      </c>
      <c r="G226" s="42">
        <v>14</v>
      </c>
      <c r="H226" s="24"/>
      <c r="I226" s="38">
        <v>2</v>
      </c>
      <c r="J226" s="43"/>
      <c r="K226" s="44"/>
      <c r="L226" t="s" s="5">
        <f>IF(J226&gt;0,VLOOKUP(J226,'Lookup'!$A$20:$B$35,2,FALSE),"")</f>
      </c>
      <c r="M226" s="57"/>
      <c r="N226" s="42">
        <v>10</v>
      </c>
      <c r="O226" s="25"/>
      <c r="P226" s="2"/>
      <c r="Q226" s="2"/>
    </row>
    <row r="227" ht="15" customHeight="1">
      <c r="A227" s="18"/>
      <c r="B227" s="38">
        <v>3</v>
      </c>
      <c r="C227" s="39">
        <v>43</v>
      </c>
      <c r="D227" s="44"/>
      <c r="E227" t="s" s="5">
        <f>IF(C227&gt;0,VLOOKUP(C227,'Lookup'!$A$20:$B$35,2,FALSE),"")</f>
        <v>19</v>
      </c>
      <c r="F227" s="56">
        <v>51.29</v>
      </c>
      <c r="G227" s="42">
        <v>12</v>
      </c>
      <c r="H227" s="24"/>
      <c r="I227" s="38">
        <v>3</v>
      </c>
      <c r="J227" s="43"/>
      <c r="K227" s="44"/>
      <c r="L227" t="s" s="5">
        <f>IF(J227&gt;0,VLOOKUP(J227,'Lookup'!$A$20:$B$35,2,FALSE),"")</f>
      </c>
      <c r="M227" s="57"/>
      <c r="N227" s="42">
        <v>8</v>
      </c>
      <c r="O227" s="25"/>
      <c r="P227" s="2"/>
      <c r="Q227" s="2"/>
    </row>
    <row r="228" ht="15" customHeight="1">
      <c r="A228" s="18"/>
      <c r="B228" s="38">
        <v>4</v>
      </c>
      <c r="C228" s="43"/>
      <c r="D228" s="44"/>
      <c r="E228" t="s" s="5">
        <f>IF(C228&gt;0,VLOOKUP(C228,'Lookup'!$A$20:$B$35,2,FALSE),"")</f>
      </c>
      <c r="F228" s="57"/>
      <c r="G228" s="42">
        <v>10</v>
      </c>
      <c r="H228" s="24"/>
      <c r="I228" s="38">
        <v>4</v>
      </c>
      <c r="J228" s="43"/>
      <c r="K228" s="44"/>
      <c r="L228" t="s" s="5">
        <f>IF(J228&gt;0,VLOOKUP(J228,'Lookup'!$A$20:$B$35,2,FALSE),"")</f>
      </c>
      <c r="M228" s="57"/>
      <c r="N228" s="42">
        <v>6</v>
      </c>
      <c r="O228" s="25"/>
      <c r="P228" s="2"/>
      <c r="Q228" s="2"/>
    </row>
    <row r="229" ht="15" customHeight="1">
      <c r="A229" s="18"/>
      <c r="B229" s="38">
        <v>5</v>
      </c>
      <c r="C229" s="43"/>
      <c r="D229" s="44"/>
      <c r="E229" t="s" s="5">
        <f>IF(C229&gt;0,VLOOKUP(C229,'Lookup'!$A$20:$B$35,2,FALSE),"")</f>
      </c>
      <c r="F229" s="57"/>
      <c r="G229" s="42">
        <v>8</v>
      </c>
      <c r="H229" s="24"/>
      <c r="I229" s="38">
        <v>5</v>
      </c>
      <c r="J229" s="43"/>
      <c r="K229" s="44"/>
      <c r="L229" t="s" s="5">
        <f>IF(J229&gt;0,VLOOKUP(J229,'Lookup'!$A$20:$B$35,2,FALSE),"")</f>
      </c>
      <c r="M229" s="57"/>
      <c r="N229" s="42">
        <v>4</v>
      </c>
      <c r="O229" s="25"/>
      <c r="P229" s="2"/>
      <c r="Q229" s="2"/>
    </row>
    <row r="230" ht="15" customHeight="1">
      <c r="A230" s="18"/>
      <c r="B230" s="38">
        <v>6</v>
      </c>
      <c r="C230" s="43"/>
      <c r="D230" s="44"/>
      <c r="E230" t="s" s="5">
        <f>IF(C230&gt;0,VLOOKUP(C230,'Lookup'!$A$20:$B$35,2,FALSE),"")</f>
      </c>
      <c r="F230" s="57"/>
      <c r="G230" s="42">
        <v>6</v>
      </c>
      <c r="H230" s="24"/>
      <c r="I230" s="38">
        <v>6</v>
      </c>
      <c r="J230" s="43"/>
      <c r="K230" s="44"/>
      <c r="L230" t="s" s="5">
        <f>IF(J230&gt;0,VLOOKUP(J230,'Lookup'!$A$20:$B$35,2,FALSE),"")</f>
      </c>
      <c r="M230" s="57"/>
      <c r="N230" s="42">
        <v>3</v>
      </c>
      <c r="O230" s="25"/>
      <c r="P230" s="2"/>
      <c r="Q230" s="2"/>
    </row>
    <row r="231" ht="15" customHeight="1">
      <c r="A231" s="18"/>
      <c r="B231" s="38">
        <v>7</v>
      </c>
      <c r="C231" s="43"/>
      <c r="D231" s="44"/>
      <c r="E231" t="s" s="5">
        <f>IF(C231&gt;0,VLOOKUP(C231,'Lookup'!$A$20:$B$35,2,FALSE),"")</f>
      </c>
      <c r="F231" s="57"/>
      <c r="G231" s="42">
        <v>4</v>
      </c>
      <c r="H231" s="24"/>
      <c r="I231" s="38">
        <v>7</v>
      </c>
      <c r="J231" s="43"/>
      <c r="K231" s="44"/>
      <c r="L231" t="s" s="5">
        <f>IF(J231&gt;0,VLOOKUP(J231,'Lookup'!$A$20:$B$35,2,FALSE),"")</f>
      </c>
      <c r="M231" s="57"/>
      <c r="N231" s="42">
        <v>2</v>
      </c>
      <c r="O231" s="25"/>
      <c r="P231" s="2"/>
      <c r="Q231" s="2"/>
    </row>
    <row r="232" ht="15.75" customHeight="1">
      <c r="A232" s="18"/>
      <c r="B232" s="62">
        <v>8</v>
      </c>
      <c r="C232" s="63"/>
      <c r="D232" s="64"/>
      <c r="E232" t="s" s="5">
        <f>IF(C232&gt;0,VLOOKUP(C232,'Lookup'!$A$20:$B$35,2,FALSE),"")</f>
      </c>
      <c r="F232" s="65"/>
      <c r="G232" s="66">
        <v>2</v>
      </c>
      <c r="H232" s="24"/>
      <c r="I232" s="62">
        <v>8</v>
      </c>
      <c r="J232" s="63"/>
      <c r="K232" s="64"/>
      <c r="L232" t="s" s="5">
        <f>IF(J232&gt;0,VLOOKUP(J232,'Lookup'!$A$20:$B$35,2,FALSE),"")</f>
      </c>
      <c r="M232" s="65"/>
      <c r="N232" s="66">
        <v>1</v>
      </c>
      <c r="O232" s="25"/>
      <c r="P232" s="2"/>
      <c r="Q232" s="2"/>
    </row>
    <row r="233" ht="1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ht="15" customHeight="1">
      <c r="A234" s="2"/>
      <c r="B234" t="s" s="67">
        <v>20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N166"/>
  <sheetViews>
    <sheetView workbookViewId="0" showGridLines="0" defaultGridColor="1"/>
  </sheetViews>
  <sheetFormatPr defaultColWidth="6.625" defaultRowHeight="15" customHeight="1" outlineLevelRow="0" outlineLevelCol="0"/>
  <cols>
    <col min="1" max="1" width="2.875" style="68" customWidth="1"/>
    <col min="2" max="2" width="4" style="68" customWidth="1"/>
    <col min="3" max="3" width="3.75" style="68" customWidth="1"/>
    <col min="4" max="4" width="13.25" style="68" customWidth="1"/>
    <col min="5" max="5" width="13.25" style="68" customWidth="1"/>
    <col min="6" max="6" width="6.875" style="68" customWidth="1"/>
    <col min="7" max="7" width="6.875" style="68" customWidth="1"/>
    <col min="8" max="8" width="6.875" style="68" customWidth="1"/>
    <col min="9" max="9" width="4.125" style="68" customWidth="1"/>
    <col min="10" max="10" width="3.375" style="68" customWidth="1"/>
    <col min="11" max="11" width="11.625" style="68" customWidth="1"/>
    <col min="12" max="12" width="12.625" style="68" customWidth="1"/>
    <col min="13" max="13" width="6.875" style="68" customWidth="1"/>
    <col min="14" max="14" width="6.875" style="68" customWidth="1"/>
    <col min="15" max="256" width="6.625" style="68" customWidth="1"/>
  </cols>
  <sheetData>
    <row r="1" ht="26.25" customHeight="1">
      <c r="A1" s="2"/>
      <c r="B1" s="2"/>
      <c r="C1" s="2"/>
      <c r="D1" s="2"/>
      <c r="E1" s="2"/>
      <c r="F1" s="2"/>
      <c r="G1" s="2"/>
      <c r="H1" t="s" s="15">
        <f>CONCATENATE("CSSAL ",'Lookup'!B4," ",'Lookup'!B6," ",'Lookup'!B8)</f>
        <v>128</v>
      </c>
      <c r="I1" s="2"/>
      <c r="J1" s="2"/>
      <c r="K1" s="2"/>
      <c r="L1" s="2"/>
      <c r="M1" s="2"/>
      <c r="N1" s="2"/>
    </row>
    <row r="2" ht="19.5" customHeight="1">
      <c r="A2" s="2"/>
      <c r="B2" t="s" s="16">
        <v>279</v>
      </c>
      <c r="C2" s="17"/>
      <c r="D2" s="17"/>
      <c r="E2" s="17"/>
      <c r="F2" s="17"/>
      <c r="G2" s="17"/>
      <c r="H2" s="2"/>
      <c r="I2" s="17"/>
      <c r="J2" s="17"/>
      <c r="K2" s="17"/>
      <c r="L2" s="17"/>
      <c r="M2" s="17"/>
      <c r="N2" s="17"/>
    </row>
    <row r="3" ht="15.75" customHeight="1">
      <c r="A3" s="18"/>
      <c r="B3" t="s" s="19">
        <v>29</v>
      </c>
      <c r="C3" s="20"/>
      <c r="D3" s="21"/>
      <c r="E3" s="21"/>
      <c r="F3" s="21"/>
      <c r="G3" s="23"/>
      <c r="H3" s="24"/>
      <c r="I3" t="s" s="19">
        <v>34</v>
      </c>
      <c r="J3" s="20"/>
      <c r="K3" s="21"/>
      <c r="L3" s="21"/>
      <c r="M3" s="21"/>
      <c r="N3" s="23"/>
    </row>
    <row r="4" ht="17" customHeight="1">
      <c r="A4" s="18"/>
      <c r="B4" t="s" s="26">
        <v>130</v>
      </c>
      <c r="C4" t="s" s="27">
        <v>131</v>
      </c>
      <c r="D4" t="s" s="28">
        <v>132</v>
      </c>
      <c r="E4" t="s" s="28">
        <v>133</v>
      </c>
      <c r="F4" t="s" s="27">
        <v>280</v>
      </c>
      <c r="G4" t="s" s="29">
        <v>127</v>
      </c>
      <c r="H4" s="24"/>
      <c r="I4" t="s" s="26">
        <v>130</v>
      </c>
      <c r="J4" t="s" s="27">
        <v>131</v>
      </c>
      <c r="K4" t="s" s="28">
        <v>132</v>
      </c>
      <c r="L4" t="s" s="28">
        <v>133</v>
      </c>
      <c r="M4" t="s" s="27">
        <v>280</v>
      </c>
      <c r="N4" t="s" s="29">
        <v>127</v>
      </c>
    </row>
    <row r="5" ht="16.5" customHeight="1">
      <c r="A5" s="18"/>
      <c r="B5" s="32">
        <v>1</v>
      </c>
      <c r="C5" s="33">
        <v>38</v>
      </c>
      <c r="D5" t="s" s="34">
        <v>157</v>
      </c>
      <c r="E5" t="s" s="5">
        <f>IF(C5&gt;0,VLOOKUP(C5,'Lookup'!$A$20:$B$35,2,FALSE),"")</f>
        <v>16</v>
      </c>
      <c r="F5" s="55">
        <v>3.35</v>
      </c>
      <c r="G5" s="36">
        <v>16</v>
      </c>
      <c r="H5" s="24"/>
      <c r="I5" s="32">
        <v>1</v>
      </c>
      <c r="J5" s="33">
        <v>41</v>
      </c>
      <c r="K5" t="s" s="34">
        <v>160</v>
      </c>
      <c r="L5" t="s" s="5">
        <f>IF(J5&gt;0,VLOOKUP(J5,'Lookup'!$A$20:$B$35,2,FALSE),"")</f>
        <v>18</v>
      </c>
      <c r="M5" s="55">
        <v>2.9</v>
      </c>
      <c r="N5" s="36">
        <v>12</v>
      </c>
    </row>
    <row r="6" ht="17" customHeight="1">
      <c r="A6" s="18"/>
      <c r="B6" s="38">
        <v>2</v>
      </c>
      <c r="C6" s="39">
        <v>42</v>
      </c>
      <c r="D6" t="s" s="40">
        <v>212</v>
      </c>
      <c r="E6" t="s" s="5">
        <f>IF(C6&gt;0,VLOOKUP(C6,'Lookup'!$A$20:$B$35,2,FALSE),"")</f>
        <v>18</v>
      </c>
      <c r="F6" s="56">
        <v>2.98</v>
      </c>
      <c r="G6" s="42">
        <v>14</v>
      </c>
      <c r="H6" s="24"/>
      <c r="I6" s="38">
        <v>2</v>
      </c>
      <c r="J6" s="39">
        <v>37</v>
      </c>
      <c r="K6" t="s" s="40">
        <v>281</v>
      </c>
      <c r="L6" t="s" s="5">
        <f>IF(J6&gt;0,VLOOKUP(J6,'Lookup'!$A$20:$B$35,2,FALSE),"")</f>
        <v>16</v>
      </c>
      <c r="M6" s="56">
        <v>2.62</v>
      </c>
      <c r="N6" s="42">
        <v>10</v>
      </c>
    </row>
    <row r="7" ht="17" customHeight="1">
      <c r="A7" s="18"/>
      <c r="B7" s="38">
        <v>3</v>
      </c>
      <c r="C7" s="39">
        <v>31</v>
      </c>
      <c r="D7" t="s" s="40">
        <v>282</v>
      </c>
      <c r="E7" t="s" s="5">
        <f>IF(C7&gt;0,VLOOKUP(C7,'Lookup'!$A$20:$B$35,2,FALSE),"")</f>
        <v>13</v>
      </c>
      <c r="F7" s="56">
        <v>2.57</v>
      </c>
      <c r="G7" s="42">
        <v>12</v>
      </c>
      <c r="H7" s="24"/>
      <c r="I7" s="38">
        <v>3</v>
      </c>
      <c r="J7" s="39">
        <v>44</v>
      </c>
      <c r="K7" t="s" s="40">
        <v>283</v>
      </c>
      <c r="L7" t="s" s="5">
        <f>IF(J7&gt;0,VLOOKUP(J7,'Lookup'!$A$20:$B$35,2,FALSE),"")</f>
        <v>19</v>
      </c>
      <c r="M7" s="56">
        <v>2.11</v>
      </c>
      <c r="N7" s="42">
        <v>8</v>
      </c>
    </row>
    <row r="8" ht="17" customHeight="1">
      <c r="A8" s="18"/>
      <c r="B8" s="38">
        <v>4</v>
      </c>
      <c r="C8" s="39">
        <v>43</v>
      </c>
      <c r="D8" t="s" s="40">
        <v>284</v>
      </c>
      <c r="E8" t="s" s="5">
        <f>IF(C8&gt;0,VLOOKUP(C8,'Lookup'!$A$20:$B$35,2,FALSE),"")</f>
        <v>19</v>
      </c>
      <c r="F8" s="56">
        <v>2.12</v>
      </c>
      <c r="G8" s="42">
        <v>10</v>
      </c>
      <c r="H8" s="24"/>
      <c r="I8" s="38">
        <v>4</v>
      </c>
      <c r="J8" s="39">
        <v>32</v>
      </c>
      <c r="K8" t="s" s="40">
        <v>285</v>
      </c>
      <c r="L8" t="s" s="5">
        <f>IF(J8&gt;0,VLOOKUP(J8,'Lookup'!$A$20:$B$35,2,FALSE),"")</f>
        <v>13</v>
      </c>
      <c r="M8" s="56">
        <v>2.08</v>
      </c>
      <c r="N8" s="42">
        <v>6</v>
      </c>
    </row>
    <row r="9" ht="17" customHeight="1">
      <c r="A9" s="18"/>
      <c r="B9" s="38">
        <v>5</v>
      </c>
      <c r="C9" s="39">
        <v>33</v>
      </c>
      <c r="D9" t="s" s="40">
        <v>286</v>
      </c>
      <c r="E9" t="s" s="5">
        <f>IF(C9&gt;0,VLOOKUP(C9,'Lookup'!$A$20:$B$35,2,FALSE),"")</f>
        <v>14</v>
      </c>
      <c r="F9" s="56">
        <v>1.36</v>
      </c>
      <c r="G9" s="42">
        <v>8</v>
      </c>
      <c r="H9" s="24"/>
      <c r="I9" s="38">
        <v>5</v>
      </c>
      <c r="J9" s="43"/>
      <c r="K9" s="44"/>
      <c r="L9" t="s" s="5">
        <f>IF(J9&gt;0,VLOOKUP(J9,'Lookup'!$A$20:$B$35,2,FALSE),"")</f>
      </c>
      <c r="M9" s="57"/>
      <c r="N9" s="42">
        <v>4</v>
      </c>
    </row>
    <row r="10" ht="17" customHeight="1">
      <c r="A10" s="18"/>
      <c r="B10" s="38">
        <v>6</v>
      </c>
      <c r="C10" s="43"/>
      <c r="D10" s="44"/>
      <c r="E10" t="s" s="5">
        <f>IF(C10&gt;0,VLOOKUP(C10,'Lookup'!$A$20:$B$35,2,FALSE),"")</f>
      </c>
      <c r="F10" s="57"/>
      <c r="G10" s="42">
        <v>6</v>
      </c>
      <c r="H10" s="24"/>
      <c r="I10" s="38">
        <v>6</v>
      </c>
      <c r="J10" s="43"/>
      <c r="K10" s="44"/>
      <c r="L10" t="s" s="5">
        <f>IF(J10&gt;0,VLOOKUP(J10,'Lookup'!$A$20:$B$35,2,FALSE),"")</f>
      </c>
      <c r="M10" s="57"/>
      <c r="N10" s="42">
        <v>3</v>
      </c>
    </row>
    <row r="11" ht="17" customHeight="1">
      <c r="A11" s="18"/>
      <c r="B11" s="38">
        <v>7</v>
      </c>
      <c r="C11" s="43"/>
      <c r="D11" s="44"/>
      <c r="E11" t="s" s="5">
        <f>IF(C11&gt;0,VLOOKUP(C11,'Lookup'!$A$20:$B$35,2,FALSE),"")</f>
      </c>
      <c r="F11" s="57"/>
      <c r="G11" s="42">
        <v>4</v>
      </c>
      <c r="H11" s="24"/>
      <c r="I11" s="38">
        <v>7</v>
      </c>
      <c r="J11" s="43"/>
      <c r="K11" s="44"/>
      <c r="L11" t="s" s="5">
        <f>IF(J11&gt;0,VLOOKUP(J11,'Lookup'!$A$20:$B$35,2,FALSE),"")</f>
      </c>
      <c r="M11" s="57"/>
      <c r="N11" s="42">
        <v>2</v>
      </c>
    </row>
    <row r="12" ht="15.75" customHeight="1">
      <c r="A12" s="18"/>
      <c r="B12" s="46">
        <v>8</v>
      </c>
      <c r="C12" s="47"/>
      <c r="D12" s="48"/>
      <c r="E12" t="s" s="49">
        <f>IF(C12&gt;0,VLOOKUP(C12,'Lookup'!$A$20:$B$35,2,FALSE),"")</f>
      </c>
      <c r="F12" s="58"/>
      <c r="G12" s="51">
        <v>2</v>
      </c>
      <c r="H12" s="24"/>
      <c r="I12" s="46">
        <v>8</v>
      </c>
      <c r="J12" s="47"/>
      <c r="K12" s="48"/>
      <c r="L12" t="s" s="49">
        <f>IF(J12&gt;0,VLOOKUP(J12,'Lookup'!$A$20:$B$35,2,FALSE),"")</f>
      </c>
      <c r="M12" s="58"/>
      <c r="N12" s="51">
        <v>1</v>
      </c>
    </row>
    <row r="13" ht="15.75" customHeight="1">
      <c r="A13" s="2"/>
      <c r="B13" s="52"/>
      <c r="C13" s="52"/>
      <c r="D13" s="52"/>
      <c r="E13" s="52"/>
      <c r="F13" s="52"/>
      <c r="G13" s="52"/>
      <c r="H13" s="2"/>
      <c r="I13" s="52"/>
      <c r="J13" s="52"/>
      <c r="K13" s="52"/>
      <c r="L13" s="52"/>
      <c r="M13" s="52"/>
      <c r="N13" s="52"/>
    </row>
    <row r="14" ht="15.75" customHeight="1">
      <c r="A14" s="18"/>
      <c r="B14" t="s" s="19">
        <v>38</v>
      </c>
      <c r="C14" s="20"/>
      <c r="D14" s="21"/>
      <c r="E14" s="21"/>
      <c r="F14" s="21"/>
      <c r="G14" s="23"/>
      <c r="H14" s="24"/>
      <c r="I14" t="s" s="19">
        <v>41</v>
      </c>
      <c r="J14" s="20"/>
      <c r="K14" s="21"/>
      <c r="L14" s="21"/>
      <c r="M14" s="21"/>
      <c r="N14" s="23"/>
    </row>
    <row r="15" ht="17" customHeight="1">
      <c r="A15" s="18"/>
      <c r="B15" t="s" s="26">
        <v>130</v>
      </c>
      <c r="C15" t="s" s="27">
        <v>131</v>
      </c>
      <c r="D15" t="s" s="28">
        <v>132</v>
      </c>
      <c r="E15" t="s" s="28">
        <v>133</v>
      </c>
      <c r="F15" t="s" s="27">
        <v>280</v>
      </c>
      <c r="G15" t="s" s="29">
        <v>127</v>
      </c>
      <c r="H15" s="24"/>
      <c r="I15" t="s" s="26">
        <v>130</v>
      </c>
      <c r="J15" t="s" s="27">
        <v>131</v>
      </c>
      <c r="K15" t="s" s="28">
        <v>132</v>
      </c>
      <c r="L15" t="s" s="28">
        <v>133</v>
      </c>
      <c r="M15" t="s" s="27">
        <v>280</v>
      </c>
      <c r="N15" t="s" s="29">
        <v>127</v>
      </c>
    </row>
    <row r="16" ht="16.5" customHeight="1">
      <c r="A16" s="18"/>
      <c r="B16" s="32">
        <v>1</v>
      </c>
      <c r="C16" s="33">
        <v>31</v>
      </c>
      <c r="D16" t="s" s="34">
        <v>287</v>
      </c>
      <c r="E16" t="s" s="5">
        <f>IF(C16&gt;0,VLOOKUP(C16,'Lookup'!$A$20:$B$35,2,FALSE),"")</f>
        <v>13</v>
      </c>
      <c r="F16" s="55">
        <v>17.26</v>
      </c>
      <c r="G16" s="36">
        <v>16</v>
      </c>
      <c r="H16" s="24"/>
      <c r="I16" s="32">
        <v>1</v>
      </c>
      <c r="J16" s="33">
        <v>32</v>
      </c>
      <c r="K16" t="s" s="34">
        <v>288</v>
      </c>
      <c r="L16" t="s" s="5">
        <f>IF(J16&gt;0,VLOOKUP(J16,'Lookup'!$A$20:$B$35,2,FALSE),"")</f>
        <v>13</v>
      </c>
      <c r="M16" s="55">
        <v>14.41</v>
      </c>
      <c r="N16" s="36">
        <v>12</v>
      </c>
    </row>
    <row r="17" ht="17" customHeight="1">
      <c r="A17" s="18"/>
      <c r="B17" s="38">
        <v>2</v>
      </c>
      <c r="C17" s="39">
        <v>44</v>
      </c>
      <c r="D17" t="s" s="40">
        <v>289</v>
      </c>
      <c r="E17" t="s" s="5">
        <f>IF(C17&gt;0,VLOOKUP(C17,'Lookup'!$A$20:$B$35,2,FALSE),"")</f>
        <v>19</v>
      </c>
      <c r="F17" s="56">
        <v>16.17</v>
      </c>
      <c r="G17" s="42">
        <v>14</v>
      </c>
      <c r="H17" s="24"/>
      <c r="I17" s="38">
        <v>2</v>
      </c>
      <c r="J17" s="39">
        <v>43</v>
      </c>
      <c r="K17" t="s" s="40">
        <v>290</v>
      </c>
      <c r="L17" t="s" s="5">
        <f>IF(J17&gt;0,VLOOKUP(J17,'Lookup'!$A$20:$B$35,2,FALSE),"")</f>
        <v>19</v>
      </c>
      <c r="M17" s="56">
        <v>12.72</v>
      </c>
      <c r="N17" s="42">
        <v>10</v>
      </c>
    </row>
    <row r="18" ht="17" customHeight="1">
      <c r="A18" s="18"/>
      <c r="B18" s="38">
        <v>3</v>
      </c>
      <c r="C18" s="39">
        <v>41</v>
      </c>
      <c r="D18" t="s" s="40">
        <v>180</v>
      </c>
      <c r="E18" t="s" s="5">
        <f>IF(C18&gt;0,VLOOKUP(C18,'Lookup'!$A$20:$B$35,2,FALSE),"")</f>
        <v>18</v>
      </c>
      <c r="F18" s="56">
        <v>14.76</v>
      </c>
      <c r="G18" s="42">
        <v>12</v>
      </c>
      <c r="H18" s="24"/>
      <c r="I18" s="38">
        <v>3</v>
      </c>
      <c r="J18" s="39">
        <v>42</v>
      </c>
      <c r="K18" t="s" s="40">
        <v>249</v>
      </c>
      <c r="L18" t="s" s="5">
        <f>IF(J18&gt;0,VLOOKUP(J18,'Lookup'!$A$20:$B$35,2,FALSE),"")</f>
        <v>18</v>
      </c>
      <c r="M18" s="56">
        <v>11.13</v>
      </c>
      <c r="N18" s="42">
        <v>8</v>
      </c>
    </row>
    <row r="19" ht="17" customHeight="1">
      <c r="A19" s="18"/>
      <c r="B19" s="38">
        <v>4</v>
      </c>
      <c r="C19" s="39">
        <v>39</v>
      </c>
      <c r="D19" t="s" s="40">
        <v>183</v>
      </c>
      <c r="E19" t="s" s="5">
        <f>IF(C19&gt;0,VLOOKUP(C19,'Lookup'!$A$20:$B$35,2,FALSE),"")</f>
        <v>17</v>
      </c>
      <c r="F19" s="56">
        <v>12.45</v>
      </c>
      <c r="G19" s="42">
        <v>10</v>
      </c>
      <c r="H19" s="24"/>
      <c r="I19" s="38">
        <v>4</v>
      </c>
      <c r="J19" s="43"/>
      <c r="K19" s="44"/>
      <c r="L19" t="s" s="5">
        <f>IF(J19&gt;0,VLOOKUP(J19,'Lookup'!$A$20:$B$35,2,FALSE),"")</f>
      </c>
      <c r="M19" s="57"/>
      <c r="N19" s="42">
        <v>6</v>
      </c>
    </row>
    <row r="20" ht="17" customHeight="1">
      <c r="A20" s="18"/>
      <c r="B20" s="38">
        <v>5</v>
      </c>
      <c r="C20" s="43"/>
      <c r="D20" s="44"/>
      <c r="E20" t="s" s="5">
        <f>IF(C20&gt;0,VLOOKUP(C20,'Lookup'!$A$20:$B$35,2,FALSE),"")</f>
      </c>
      <c r="F20" s="57"/>
      <c r="G20" s="42">
        <v>8</v>
      </c>
      <c r="H20" s="24"/>
      <c r="I20" s="38">
        <v>5</v>
      </c>
      <c r="J20" s="43"/>
      <c r="K20" s="44"/>
      <c r="L20" t="s" s="5">
        <f>IF(J20&gt;0,VLOOKUP(J20,'Lookup'!$A$20:$B$35,2,FALSE),"")</f>
      </c>
      <c r="M20" s="57"/>
      <c r="N20" s="42">
        <v>4</v>
      </c>
    </row>
    <row r="21" ht="17" customHeight="1">
      <c r="A21" s="18"/>
      <c r="B21" s="38">
        <v>6</v>
      </c>
      <c r="C21" s="43"/>
      <c r="D21" s="44"/>
      <c r="E21" t="s" s="5">
        <f>IF(C21&gt;0,VLOOKUP(C21,'Lookup'!$A$20:$B$35,2,FALSE),"")</f>
      </c>
      <c r="F21" s="57"/>
      <c r="G21" s="42">
        <v>6</v>
      </c>
      <c r="H21" s="24"/>
      <c r="I21" s="38">
        <v>6</v>
      </c>
      <c r="J21" s="43"/>
      <c r="K21" s="44"/>
      <c r="L21" t="s" s="5">
        <f>IF(J21&gt;0,VLOOKUP(J21,'Lookup'!$A$20:$B$35,2,FALSE),"")</f>
      </c>
      <c r="M21" s="57"/>
      <c r="N21" s="42">
        <v>3</v>
      </c>
    </row>
    <row r="22" ht="17" customHeight="1">
      <c r="A22" s="18"/>
      <c r="B22" s="38">
        <v>7</v>
      </c>
      <c r="C22" s="43"/>
      <c r="D22" s="44"/>
      <c r="E22" t="s" s="5">
        <f>IF(C22&gt;0,VLOOKUP(C22,'Lookup'!$A$20:$B$35,2,FALSE),"")</f>
      </c>
      <c r="F22" s="57"/>
      <c r="G22" s="42">
        <v>4</v>
      </c>
      <c r="H22" s="24"/>
      <c r="I22" s="38">
        <v>7</v>
      </c>
      <c r="J22" s="43"/>
      <c r="K22" s="44"/>
      <c r="L22" t="s" s="5">
        <f>IF(J22&gt;0,VLOOKUP(J22,'Lookup'!$A$20:$B$35,2,FALSE),"")</f>
      </c>
      <c r="M22" s="57"/>
      <c r="N22" s="42">
        <v>2</v>
      </c>
    </row>
    <row r="23" ht="15.75" customHeight="1">
      <c r="A23" s="18"/>
      <c r="B23" s="46">
        <v>8</v>
      </c>
      <c r="C23" s="47"/>
      <c r="D23" s="48"/>
      <c r="E23" t="s" s="49">
        <f>IF(C23&gt;0,VLOOKUP(C23,'Lookup'!$A$20:$B$35,2,FALSE),"")</f>
      </c>
      <c r="F23" s="58"/>
      <c r="G23" s="51">
        <v>2</v>
      </c>
      <c r="H23" s="24"/>
      <c r="I23" s="46">
        <v>8</v>
      </c>
      <c r="J23" s="47"/>
      <c r="K23" s="48"/>
      <c r="L23" t="s" s="49">
        <f>IF(J23&gt;0,VLOOKUP(J23,'Lookup'!$A$20:$B$35,2,FALSE),"")</f>
      </c>
      <c r="M23" s="58"/>
      <c r="N23" s="51">
        <v>1</v>
      </c>
    </row>
    <row r="24" ht="15.75" customHeight="1">
      <c r="A24" s="2"/>
      <c r="B24" s="52"/>
      <c r="C24" s="52"/>
      <c r="D24" s="52"/>
      <c r="E24" s="52"/>
      <c r="F24" s="52"/>
      <c r="G24" s="52"/>
      <c r="H24" s="2"/>
      <c r="I24" s="52"/>
      <c r="J24" s="52"/>
      <c r="K24" s="52"/>
      <c r="L24" s="52"/>
      <c r="M24" s="52"/>
      <c r="N24" s="52"/>
    </row>
    <row r="25" ht="15.75" customHeight="1">
      <c r="A25" s="18"/>
      <c r="B25" t="s" s="19">
        <v>45</v>
      </c>
      <c r="C25" s="20"/>
      <c r="D25" s="21"/>
      <c r="E25" s="21"/>
      <c r="F25" s="21"/>
      <c r="G25" s="23"/>
      <c r="H25" s="24"/>
      <c r="I25" t="s" s="19">
        <v>49</v>
      </c>
      <c r="J25" s="20"/>
      <c r="K25" s="21"/>
      <c r="L25" s="21"/>
      <c r="M25" s="21"/>
      <c r="N25" s="23"/>
    </row>
    <row r="26" ht="17" customHeight="1">
      <c r="A26" s="18"/>
      <c r="B26" t="s" s="26">
        <v>130</v>
      </c>
      <c r="C26" t="s" s="27">
        <v>131</v>
      </c>
      <c r="D26" t="s" s="28">
        <v>132</v>
      </c>
      <c r="E26" t="s" s="28">
        <v>133</v>
      </c>
      <c r="F26" t="s" s="27">
        <v>280</v>
      </c>
      <c r="G26" t="s" s="29">
        <v>127</v>
      </c>
      <c r="H26" s="24"/>
      <c r="I26" t="s" s="26">
        <v>130</v>
      </c>
      <c r="J26" t="s" s="27">
        <v>131</v>
      </c>
      <c r="K26" t="s" s="28">
        <v>132</v>
      </c>
      <c r="L26" t="s" s="28">
        <v>133</v>
      </c>
      <c r="M26" t="s" s="27">
        <v>280</v>
      </c>
      <c r="N26" t="s" s="29">
        <v>127</v>
      </c>
    </row>
    <row r="27" ht="16.5" customHeight="1">
      <c r="A27" s="18"/>
      <c r="B27" s="32">
        <v>1</v>
      </c>
      <c r="C27" s="33">
        <v>31</v>
      </c>
      <c r="D27" t="s" s="34">
        <v>287</v>
      </c>
      <c r="E27" t="s" s="5">
        <f>IF(C27&gt;0,VLOOKUP(C27,'Lookup'!$A$20:$B$35,2,FALSE),"")</f>
        <v>13</v>
      </c>
      <c r="F27" s="55">
        <v>8.67</v>
      </c>
      <c r="G27" s="36">
        <v>16</v>
      </c>
      <c r="H27" s="24"/>
      <c r="I27" s="32">
        <v>1</v>
      </c>
      <c r="J27" s="33">
        <v>32</v>
      </c>
      <c r="K27" t="s" s="34">
        <v>291</v>
      </c>
      <c r="L27" t="s" s="5">
        <f>IF(J27&gt;0,VLOOKUP(J27,'Lookup'!$A$20:$B$35,2,FALSE),"")</f>
        <v>13</v>
      </c>
      <c r="M27" s="55">
        <v>8.41</v>
      </c>
      <c r="N27" s="36">
        <v>12</v>
      </c>
    </row>
    <row r="28" ht="17" customHeight="1">
      <c r="A28" s="18"/>
      <c r="B28" s="38">
        <v>2</v>
      </c>
      <c r="C28" s="39">
        <v>37</v>
      </c>
      <c r="D28" t="s" s="40">
        <v>178</v>
      </c>
      <c r="E28" t="s" s="5">
        <f>IF(C28&gt;0,VLOOKUP(C28,'Lookup'!$A$20:$B$35,2,FALSE),"")</f>
        <v>16</v>
      </c>
      <c r="F28" s="56">
        <v>8.359999999999999</v>
      </c>
      <c r="G28" s="42">
        <v>14</v>
      </c>
      <c r="H28" s="24"/>
      <c r="I28" s="38">
        <v>2</v>
      </c>
      <c r="J28" s="39">
        <v>41</v>
      </c>
      <c r="K28" t="s" s="40">
        <v>180</v>
      </c>
      <c r="L28" t="s" s="5">
        <f>IF(J28&gt;0,VLOOKUP(J28,'Lookup'!$A$20:$B$35,2,FALSE),"")</f>
        <v>18</v>
      </c>
      <c r="M28" s="56">
        <v>7.22</v>
      </c>
      <c r="N28" s="42">
        <v>10</v>
      </c>
    </row>
    <row r="29" ht="17" customHeight="1">
      <c r="A29" s="18"/>
      <c r="B29" s="38">
        <v>3</v>
      </c>
      <c r="C29" s="39">
        <v>42</v>
      </c>
      <c r="D29" t="s" s="40">
        <v>181</v>
      </c>
      <c r="E29" t="s" s="5">
        <f>IF(C29&gt;0,VLOOKUP(C29,'Lookup'!$A$20:$B$35,2,FALSE),"")</f>
        <v>18</v>
      </c>
      <c r="F29" s="56">
        <v>7.83</v>
      </c>
      <c r="G29" s="42">
        <v>12</v>
      </c>
      <c r="H29" s="24"/>
      <c r="I29" s="38">
        <v>3</v>
      </c>
      <c r="J29" s="39">
        <v>44</v>
      </c>
      <c r="K29" t="s" s="40">
        <v>292</v>
      </c>
      <c r="L29" t="s" s="5">
        <f>IF(J29&gt;0,VLOOKUP(J29,'Lookup'!$A$20:$B$35,2,FALSE),"")</f>
        <v>19</v>
      </c>
      <c r="M29" s="56">
        <v>6.14</v>
      </c>
      <c r="N29" s="42">
        <v>8</v>
      </c>
    </row>
    <row r="30" ht="17" customHeight="1">
      <c r="A30" s="18"/>
      <c r="B30" s="38">
        <v>4</v>
      </c>
      <c r="C30" s="39">
        <v>43</v>
      </c>
      <c r="D30" t="s" s="40">
        <v>182</v>
      </c>
      <c r="E30" t="s" s="5">
        <f>IF(C30&gt;0,VLOOKUP(C30,'Lookup'!$A$20:$B$35,2,FALSE),"")</f>
        <v>19</v>
      </c>
      <c r="F30" s="56">
        <v>7.18</v>
      </c>
      <c r="G30" s="42">
        <v>10</v>
      </c>
      <c r="H30" s="24"/>
      <c r="I30" s="38">
        <v>4</v>
      </c>
      <c r="J30" s="43"/>
      <c r="K30" s="44"/>
      <c r="L30" t="s" s="5">
        <f>IF(J30&gt;0,VLOOKUP(J30,'Lookup'!$A$20:$B$35,2,FALSE),"")</f>
      </c>
      <c r="M30" s="57"/>
      <c r="N30" s="42">
        <v>6</v>
      </c>
    </row>
    <row r="31" ht="17" customHeight="1">
      <c r="A31" s="18"/>
      <c r="B31" s="38">
        <v>5</v>
      </c>
      <c r="C31" s="43"/>
      <c r="D31" s="44"/>
      <c r="E31" t="s" s="5">
        <f>IF(C31&gt;0,VLOOKUP(C31,'Lookup'!$A$20:$B$35,2,FALSE),"")</f>
      </c>
      <c r="F31" s="57"/>
      <c r="G31" s="42">
        <v>8</v>
      </c>
      <c r="H31" s="24"/>
      <c r="I31" s="38">
        <v>5</v>
      </c>
      <c r="J31" s="43"/>
      <c r="K31" s="44"/>
      <c r="L31" t="s" s="5">
        <f>IF(J31&gt;0,VLOOKUP(J31,'Lookup'!$A$20:$B$35,2,FALSE),"")</f>
      </c>
      <c r="M31" s="57"/>
      <c r="N31" s="42">
        <v>4</v>
      </c>
    </row>
    <row r="32" ht="17" customHeight="1">
      <c r="A32" s="18"/>
      <c r="B32" s="38">
        <v>6</v>
      </c>
      <c r="C32" s="43"/>
      <c r="D32" s="44"/>
      <c r="E32" t="s" s="5">
        <f>IF(C32&gt;0,VLOOKUP(C32,'Lookup'!$A$20:$B$35,2,FALSE),"")</f>
      </c>
      <c r="F32" s="57"/>
      <c r="G32" s="42">
        <v>6</v>
      </c>
      <c r="H32" s="24"/>
      <c r="I32" s="38">
        <v>6</v>
      </c>
      <c r="J32" s="43"/>
      <c r="K32" s="44"/>
      <c r="L32" t="s" s="5">
        <f>IF(J32&gt;0,VLOOKUP(J32,'Lookup'!$A$20:$B$35,2,FALSE),"")</f>
      </c>
      <c r="M32" s="57"/>
      <c r="N32" s="42">
        <v>3</v>
      </c>
    </row>
    <row r="33" ht="17" customHeight="1">
      <c r="A33" s="18"/>
      <c r="B33" s="38">
        <v>7</v>
      </c>
      <c r="C33" s="43"/>
      <c r="D33" s="44"/>
      <c r="E33" t="s" s="5">
        <f>IF(C33&gt;0,VLOOKUP(C33,'Lookup'!$A$20:$B$35,2,FALSE),"")</f>
      </c>
      <c r="F33" s="57"/>
      <c r="G33" s="42">
        <v>4</v>
      </c>
      <c r="H33" s="24"/>
      <c r="I33" s="38">
        <v>7</v>
      </c>
      <c r="J33" s="43"/>
      <c r="K33" s="44"/>
      <c r="L33" t="s" s="5">
        <f>IF(J33&gt;0,VLOOKUP(J33,'Lookup'!$A$20:$B$35,2,FALSE),"")</f>
      </c>
      <c r="M33" s="57"/>
      <c r="N33" s="42">
        <v>2</v>
      </c>
    </row>
    <row r="34" ht="15.75" customHeight="1">
      <c r="A34" s="18"/>
      <c r="B34" s="46">
        <v>8</v>
      </c>
      <c r="C34" s="47"/>
      <c r="D34" s="48"/>
      <c r="E34" t="s" s="49">
        <f>IF(C34&gt;0,VLOOKUP(C34,'Lookup'!$A$20:$B$35,2,FALSE),"")</f>
      </c>
      <c r="F34" s="58"/>
      <c r="G34" s="51">
        <v>2</v>
      </c>
      <c r="H34" s="24"/>
      <c r="I34" s="46">
        <v>8</v>
      </c>
      <c r="J34" s="47"/>
      <c r="K34" s="48"/>
      <c r="L34" t="s" s="49">
        <f>IF(J34&gt;0,VLOOKUP(J34,'Lookup'!$A$20:$B$35,2,FALSE),"")</f>
      </c>
      <c r="M34" s="58"/>
      <c r="N34" s="51">
        <v>1</v>
      </c>
    </row>
    <row r="35" ht="15.75" customHeight="1">
      <c r="A35" s="2"/>
      <c r="B35" s="52"/>
      <c r="C35" s="52"/>
      <c r="D35" s="52"/>
      <c r="E35" s="52"/>
      <c r="F35" s="52"/>
      <c r="G35" s="52"/>
      <c r="H35" s="2"/>
      <c r="I35" s="52"/>
      <c r="J35" s="52"/>
      <c r="K35" s="52"/>
      <c r="L35" s="52"/>
      <c r="M35" s="52"/>
      <c r="N35" s="52"/>
    </row>
    <row r="36" ht="15.75" customHeight="1">
      <c r="A36" s="18"/>
      <c r="B36" t="s" s="19">
        <v>53</v>
      </c>
      <c r="C36" s="20"/>
      <c r="D36" s="21"/>
      <c r="E36" s="21"/>
      <c r="F36" s="21"/>
      <c r="G36" s="23"/>
      <c r="H36" s="24"/>
      <c r="I36" t="s" s="19">
        <v>57</v>
      </c>
      <c r="J36" s="20"/>
      <c r="K36" s="21"/>
      <c r="L36" s="21"/>
      <c r="M36" s="21"/>
      <c r="N36" s="23"/>
    </row>
    <row r="37" ht="17" customHeight="1">
      <c r="A37" s="18"/>
      <c r="B37" t="s" s="26">
        <v>130</v>
      </c>
      <c r="C37" t="s" s="27">
        <v>131</v>
      </c>
      <c r="D37" t="s" s="28">
        <v>132</v>
      </c>
      <c r="E37" t="s" s="28">
        <v>133</v>
      </c>
      <c r="F37" t="s" s="27">
        <v>280</v>
      </c>
      <c r="G37" t="s" s="29">
        <v>127</v>
      </c>
      <c r="H37" s="24"/>
      <c r="I37" t="s" s="26">
        <v>130</v>
      </c>
      <c r="J37" t="s" s="27">
        <v>131</v>
      </c>
      <c r="K37" t="s" s="28">
        <v>132</v>
      </c>
      <c r="L37" t="s" s="28">
        <v>133</v>
      </c>
      <c r="M37" t="s" s="27">
        <v>280</v>
      </c>
      <c r="N37" t="s" s="29">
        <v>127</v>
      </c>
    </row>
    <row r="38" ht="16.5" customHeight="1">
      <c r="A38" s="18"/>
      <c r="B38" s="32">
        <v>1</v>
      </c>
      <c r="C38" s="33">
        <v>43</v>
      </c>
      <c r="D38" t="s" s="34">
        <v>229</v>
      </c>
      <c r="E38" t="s" s="5">
        <f>IF(C38&gt;0,VLOOKUP(C38,'Lookup'!$A$20:$B$35,2,FALSE),"")</f>
        <v>19</v>
      </c>
      <c r="F38" s="55">
        <v>1.2</v>
      </c>
      <c r="G38" s="36">
        <v>16</v>
      </c>
      <c r="H38" s="24"/>
      <c r="I38" s="32">
        <v>1</v>
      </c>
      <c r="J38" s="33">
        <v>32</v>
      </c>
      <c r="K38" t="s" s="34">
        <v>293</v>
      </c>
      <c r="L38" t="s" s="5">
        <f>IF(J38&gt;0,VLOOKUP(J38,'Lookup'!$A$20:$B$35,2,FALSE),"")</f>
        <v>13</v>
      </c>
      <c r="M38" s="55">
        <v>1.15</v>
      </c>
      <c r="N38" s="36">
        <v>12</v>
      </c>
    </row>
    <row r="39" ht="17" customHeight="1">
      <c r="A39" s="18"/>
      <c r="B39" s="38">
        <v>2</v>
      </c>
      <c r="C39" s="39">
        <v>31</v>
      </c>
      <c r="D39" t="s" s="40">
        <v>294</v>
      </c>
      <c r="E39" t="s" s="5">
        <f>IF(C39&gt;0,VLOOKUP(C39,'Lookup'!$A$20:$B$35,2,FALSE),"")</f>
        <v>13</v>
      </c>
      <c r="F39" s="56">
        <v>1.15</v>
      </c>
      <c r="G39" s="42">
        <v>13</v>
      </c>
      <c r="H39" s="24"/>
      <c r="I39" s="38">
        <v>2</v>
      </c>
      <c r="J39" s="39">
        <v>41</v>
      </c>
      <c r="K39" t="s" s="40">
        <v>175</v>
      </c>
      <c r="L39" t="s" s="5">
        <f>IF(J39&gt;0,VLOOKUP(J39,'Lookup'!$A$20:$B$35,2,FALSE),"")</f>
        <v>18</v>
      </c>
      <c r="M39" s="56">
        <v>1.1</v>
      </c>
      <c r="N39" s="42">
        <v>10</v>
      </c>
    </row>
    <row r="40" ht="17" customHeight="1">
      <c r="A40" s="18"/>
      <c r="B40" s="38">
        <v>3</v>
      </c>
      <c r="C40" s="39">
        <v>42</v>
      </c>
      <c r="D40" t="s" s="40">
        <v>235</v>
      </c>
      <c r="E40" t="s" s="5">
        <f>IF(C40&gt;0,VLOOKUP(C40,'Lookup'!$A$20:$B$35,2,FALSE),"")</f>
        <v>18</v>
      </c>
      <c r="F40" s="56">
        <v>1.15</v>
      </c>
      <c r="G40" s="42">
        <v>13</v>
      </c>
      <c r="H40" s="24"/>
      <c r="I40" s="38">
        <v>3</v>
      </c>
      <c r="J40" s="39">
        <v>44</v>
      </c>
      <c r="K40" t="s" s="40">
        <v>295</v>
      </c>
      <c r="L40" t="s" s="5">
        <f>IF(J40&gt;0,VLOOKUP(J40,'Lookup'!$A$20:$B$35,2,FALSE),"")</f>
        <v>19</v>
      </c>
      <c r="M40" s="56">
        <v>1</v>
      </c>
      <c r="N40" s="42">
        <v>8</v>
      </c>
    </row>
    <row r="41" ht="17" customHeight="1">
      <c r="A41" s="18"/>
      <c r="B41" s="38">
        <v>4</v>
      </c>
      <c r="C41" s="43"/>
      <c r="D41" s="44"/>
      <c r="E41" t="s" s="5">
        <f>IF(C41&gt;0,VLOOKUP(C41,'Lookup'!$A$20:$B$35,2,FALSE),"")</f>
      </c>
      <c r="F41" s="57"/>
      <c r="G41" s="42">
        <v>10</v>
      </c>
      <c r="H41" s="24"/>
      <c r="I41" s="38">
        <v>4</v>
      </c>
      <c r="J41" s="43"/>
      <c r="K41" s="44"/>
      <c r="L41" t="s" s="5">
        <f>IF(J41&gt;0,VLOOKUP(J41,'Lookup'!$A$20:$B$35,2,FALSE),"")</f>
      </c>
      <c r="M41" s="57"/>
      <c r="N41" s="42">
        <v>6</v>
      </c>
    </row>
    <row r="42" ht="17" customHeight="1">
      <c r="A42" s="18"/>
      <c r="B42" s="38">
        <v>5</v>
      </c>
      <c r="C42" s="43"/>
      <c r="D42" s="44"/>
      <c r="E42" t="s" s="5">
        <f>IF(C42&gt;0,VLOOKUP(C42,'Lookup'!$A$20:$B$35,2,FALSE),"")</f>
      </c>
      <c r="F42" s="57"/>
      <c r="G42" s="42">
        <v>8</v>
      </c>
      <c r="H42" s="24"/>
      <c r="I42" s="38">
        <v>5</v>
      </c>
      <c r="J42" s="43"/>
      <c r="K42" s="44"/>
      <c r="L42" t="s" s="5">
        <f>IF(J42&gt;0,VLOOKUP(J42,'Lookup'!$A$20:$B$35,2,FALSE),"")</f>
      </c>
      <c r="M42" s="57"/>
      <c r="N42" s="42">
        <v>4</v>
      </c>
    </row>
    <row r="43" ht="17" customHeight="1">
      <c r="A43" s="18"/>
      <c r="B43" s="38">
        <v>6</v>
      </c>
      <c r="C43" s="43"/>
      <c r="D43" s="44"/>
      <c r="E43" t="s" s="5">
        <f>IF(C43&gt;0,VLOOKUP(C43,'Lookup'!$A$20:$B$35,2,FALSE),"")</f>
      </c>
      <c r="F43" s="57"/>
      <c r="G43" s="42">
        <v>6</v>
      </c>
      <c r="H43" s="24"/>
      <c r="I43" s="38">
        <v>6</v>
      </c>
      <c r="J43" s="43"/>
      <c r="K43" s="44"/>
      <c r="L43" t="s" s="5">
        <f>IF(J43&gt;0,VLOOKUP(J43,'Lookup'!$A$20:$B$35,2,FALSE),"")</f>
      </c>
      <c r="M43" s="57"/>
      <c r="N43" s="42">
        <v>3</v>
      </c>
    </row>
    <row r="44" ht="17" customHeight="1">
      <c r="A44" s="18"/>
      <c r="B44" s="38">
        <v>7</v>
      </c>
      <c r="C44" s="43"/>
      <c r="D44" s="44"/>
      <c r="E44" t="s" s="5">
        <f>IF(C44&gt;0,VLOOKUP(C44,'Lookup'!$A$20:$B$35,2,FALSE),"")</f>
      </c>
      <c r="F44" s="57"/>
      <c r="G44" s="42">
        <v>4</v>
      </c>
      <c r="H44" s="24"/>
      <c r="I44" s="38">
        <v>7</v>
      </c>
      <c r="J44" s="43"/>
      <c r="K44" s="44"/>
      <c r="L44" t="s" s="5">
        <f>IF(J44&gt;0,VLOOKUP(J44,'Lookup'!$A$20:$B$35,2,FALSE),"")</f>
      </c>
      <c r="M44" s="57"/>
      <c r="N44" s="42">
        <v>2</v>
      </c>
    </row>
    <row r="45" ht="15.75" customHeight="1">
      <c r="A45" s="18"/>
      <c r="B45" s="46">
        <v>8</v>
      </c>
      <c r="C45" s="47"/>
      <c r="D45" s="48"/>
      <c r="E45" t="s" s="49">
        <f>IF(C45&gt;0,VLOOKUP(C45,'Lookup'!$A$20:$B$35,2,FALSE),"")</f>
      </c>
      <c r="F45" s="58"/>
      <c r="G45" s="51">
        <v>2</v>
      </c>
      <c r="H45" s="24"/>
      <c r="I45" s="46">
        <v>8</v>
      </c>
      <c r="J45" s="47"/>
      <c r="K45" s="48"/>
      <c r="L45" t="s" s="49">
        <f>IF(J45&gt;0,VLOOKUP(J45,'Lookup'!$A$20:$B$35,2,FALSE),"")</f>
      </c>
      <c r="M45" s="58"/>
      <c r="N45" s="51">
        <v>1</v>
      </c>
    </row>
    <row r="46" ht="15.75" customHeight="1">
      <c r="A46" s="2"/>
      <c r="B46" s="52"/>
      <c r="C46" s="52"/>
      <c r="D46" s="52"/>
      <c r="E46" s="52"/>
      <c r="F46" s="52"/>
      <c r="G46" s="52"/>
      <c r="H46" s="2"/>
      <c r="I46" s="52"/>
      <c r="J46" s="52"/>
      <c r="K46" s="52"/>
      <c r="L46" s="52"/>
      <c r="M46" s="52"/>
      <c r="N46" s="52"/>
    </row>
    <row r="47" ht="15.75" customHeight="1">
      <c r="A47" s="18"/>
      <c r="B47" t="s" s="19">
        <v>61</v>
      </c>
      <c r="C47" s="20"/>
      <c r="D47" s="21"/>
      <c r="E47" s="21"/>
      <c r="F47" s="21"/>
      <c r="G47" s="23"/>
      <c r="H47" s="24"/>
      <c r="I47" t="s" s="19">
        <v>65</v>
      </c>
      <c r="J47" s="20"/>
      <c r="K47" s="21"/>
      <c r="L47" s="21"/>
      <c r="M47" s="21"/>
      <c r="N47" s="23"/>
    </row>
    <row r="48" ht="17" customHeight="1">
      <c r="A48" s="18"/>
      <c r="B48" t="s" s="26">
        <v>130</v>
      </c>
      <c r="C48" t="s" s="27">
        <v>131</v>
      </c>
      <c r="D48" t="s" s="28">
        <v>132</v>
      </c>
      <c r="E48" t="s" s="28">
        <v>133</v>
      </c>
      <c r="F48" t="s" s="27">
        <v>280</v>
      </c>
      <c r="G48" t="s" s="29">
        <v>127</v>
      </c>
      <c r="H48" s="24"/>
      <c r="I48" t="s" s="26">
        <v>130</v>
      </c>
      <c r="J48" t="s" s="27">
        <v>131</v>
      </c>
      <c r="K48" t="s" s="28">
        <v>132</v>
      </c>
      <c r="L48" t="s" s="28">
        <v>133</v>
      </c>
      <c r="M48" t="s" s="27">
        <v>280</v>
      </c>
      <c r="N48" t="s" s="29">
        <v>127</v>
      </c>
    </row>
    <row r="49" ht="16.5" customHeight="1">
      <c r="A49" s="18"/>
      <c r="B49" s="32">
        <v>1</v>
      </c>
      <c r="C49" s="33">
        <v>31</v>
      </c>
      <c r="D49" t="s" s="34">
        <v>153</v>
      </c>
      <c r="E49" t="s" s="5">
        <f>IF(C49&gt;0,VLOOKUP(C49,'Lookup'!$A$20:$B$35,2,FALSE),"")</f>
        <v>13</v>
      </c>
      <c r="F49" s="55">
        <v>5.88</v>
      </c>
      <c r="G49" s="36">
        <v>16</v>
      </c>
      <c r="H49" s="24"/>
      <c r="I49" s="32">
        <v>1</v>
      </c>
      <c r="J49" s="33">
        <v>32</v>
      </c>
      <c r="K49" t="s" s="34">
        <v>203</v>
      </c>
      <c r="L49" t="s" s="5">
        <f>IF(J49&gt;0,VLOOKUP(J49,'Lookup'!$A$20:$B$35,2,FALSE),"")</f>
        <v>13</v>
      </c>
      <c r="M49" s="55">
        <v>5.39</v>
      </c>
      <c r="N49" s="36">
        <v>12</v>
      </c>
    </row>
    <row r="50" ht="17" customHeight="1">
      <c r="A50" s="18"/>
      <c r="B50" s="38">
        <v>2</v>
      </c>
      <c r="C50" s="39">
        <v>39</v>
      </c>
      <c r="D50" t="s" s="40">
        <v>199</v>
      </c>
      <c r="E50" t="s" s="5">
        <f>IF(C50&gt;0,VLOOKUP(C50,'Lookup'!$A$20:$B$35,2,FALSE),"")</f>
        <v>17</v>
      </c>
      <c r="F50" s="56">
        <v>5.3</v>
      </c>
      <c r="G50" s="42">
        <v>14</v>
      </c>
      <c r="H50" s="24"/>
      <c r="I50" s="38">
        <v>2</v>
      </c>
      <c r="J50" s="39">
        <v>40</v>
      </c>
      <c r="K50" t="s" s="40">
        <v>202</v>
      </c>
      <c r="L50" t="s" s="5">
        <f>IF(J50&gt;0,VLOOKUP(J50,'Lookup'!$A$20:$B$35,2,FALSE),"")</f>
        <v>17</v>
      </c>
      <c r="M50" s="56">
        <v>3.96</v>
      </c>
      <c r="N50" s="42">
        <v>10</v>
      </c>
    </row>
    <row r="51" ht="17" customHeight="1">
      <c r="A51" s="18"/>
      <c r="B51" s="38">
        <v>3</v>
      </c>
      <c r="C51" s="39">
        <v>44</v>
      </c>
      <c r="D51" t="s" s="40">
        <v>296</v>
      </c>
      <c r="E51" t="s" s="5">
        <f>IF(C51&gt;0,VLOOKUP(C51,'Lookup'!$A$20:$B$35,2,FALSE),"")</f>
        <v>19</v>
      </c>
      <c r="F51" s="56">
        <v>4.04</v>
      </c>
      <c r="G51" s="42">
        <v>12</v>
      </c>
      <c r="H51" s="24"/>
      <c r="I51" s="38">
        <v>3</v>
      </c>
      <c r="J51" s="43"/>
      <c r="K51" s="44"/>
      <c r="L51" t="s" s="5">
        <f>IF(J51&gt;0,VLOOKUP(J51,'Lookup'!$A$20:$B$35,2,FALSE),"")</f>
      </c>
      <c r="M51" s="57"/>
      <c r="N51" s="42">
        <v>8</v>
      </c>
    </row>
    <row r="52" ht="17" customHeight="1">
      <c r="A52" s="18"/>
      <c r="B52" s="38">
        <v>4</v>
      </c>
      <c r="C52" s="43"/>
      <c r="D52" s="44"/>
      <c r="E52" t="s" s="5">
        <f>IF(C52&gt;0,VLOOKUP(C52,'Lookup'!$A$20:$B$35,2,FALSE),"")</f>
      </c>
      <c r="F52" s="57"/>
      <c r="G52" s="42">
        <v>10</v>
      </c>
      <c r="H52" s="24"/>
      <c r="I52" s="38">
        <v>4</v>
      </c>
      <c r="J52" s="43"/>
      <c r="K52" s="44"/>
      <c r="L52" t="s" s="5">
        <f>IF(J52&gt;0,VLOOKUP(J52,'Lookup'!$A$20:$B$35,2,FALSE),"")</f>
      </c>
      <c r="M52" s="57"/>
      <c r="N52" s="42">
        <v>6</v>
      </c>
    </row>
    <row r="53" ht="17" customHeight="1">
      <c r="A53" s="18"/>
      <c r="B53" s="38">
        <v>5</v>
      </c>
      <c r="C53" s="43"/>
      <c r="D53" s="44"/>
      <c r="E53" t="s" s="5">
        <f>IF(C53&gt;0,VLOOKUP(C53,'Lookup'!$A$20:$B$35,2,FALSE),"")</f>
      </c>
      <c r="F53" s="57"/>
      <c r="G53" s="42">
        <v>8</v>
      </c>
      <c r="H53" s="24"/>
      <c r="I53" s="38">
        <v>5</v>
      </c>
      <c r="J53" s="43"/>
      <c r="K53" s="44"/>
      <c r="L53" t="s" s="5">
        <f>IF(J53&gt;0,VLOOKUP(J53,'Lookup'!$A$20:$B$35,2,FALSE),"")</f>
      </c>
      <c r="M53" s="57"/>
      <c r="N53" s="42">
        <v>4</v>
      </c>
    </row>
    <row r="54" ht="17" customHeight="1">
      <c r="A54" s="18"/>
      <c r="B54" s="38">
        <v>6</v>
      </c>
      <c r="C54" s="43"/>
      <c r="D54" s="44"/>
      <c r="E54" t="s" s="5">
        <f>IF(C54&gt;0,VLOOKUP(C54,'Lookup'!$A$20:$B$35,2,FALSE),"")</f>
      </c>
      <c r="F54" s="57"/>
      <c r="G54" s="42">
        <v>6</v>
      </c>
      <c r="H54" s="24"/>
      <c r="I54" s="38">
        <v>6</v>
      </c>
      <c r="J54" s="43"/>
      <c r="K54" s="44"/>
      <c r="L54" t="s" s="5">
        <f>IF(J54&gt;0,VLOOKUP(J54,'Lookup'!$A$20:$B$35,2,FALSE),"")</f>
      </c>
      <c r="M54" s="57"/>
      <c r="N54" s="42">
        <v>3</v>
      </c>
    </row>
    <row r="55" ht="17" customHeight="1">
      <c r="A55" s="18"/>
      <c r="B55" s="38">
        <v>7</v>
      </c>
      <c r="C55" s="43"/>
      <c r="D55" s="44"/>
      <c r="E55" t="s" s="5">
        <f>IF(C55&gt;0,VLOOKUP(C55,'Lookup'!$A$20:$B$35,2,FALSE),"")</f>
      </c>
      <c r="F55" s="57"/>
      <c r="G55" s="42">
        <v>4</v>
      </c>
      <c r="H55" s="24"/>
      <c r="I55" s="38">
        <v>7</v>
      </c>
      <c r="J55" s="43"/>
      <c r="K55" s="44"/>
      <c r="L55" t="s" s="5">
        <f>IF(J55&gt;0,VLOOKUP(J55,'Lookup'!$A$20:$B$35,2,FALSE),"")</f>
      </c>
      <c r="M55" s="57"/>
      <c r="N55" s="42">
        <v>2</v>
      </c>
    </row>
    <row r="56" ht="15.75" customHeight="1">
      <c r="A56" s="18"/>
      <c r="B56" s="46">
        <v>8</v>
      </c>
      <c r="C56" s="47"/>
      <c r="D56" s="48"/>
      <c r="E56" t="s" s="49">
        <f>IF(C56&gt;0,VLOOKUP(C56,'Lookup'!$A$20:$B$35,2,FALSE),"")</f>
      </c>
      <c r="F56" s="58"/>
      <c r="G56" s="51">
        <v>2</v>
      </c>
      <c r="H56" s="24"/>
      <c r="I56" s="46">
        <v>8</v>
      </c>
      <c r="J56" s="47"/>
      <c r="K56" s="48"/>
      <c r="L56" t="s" s="49">
        <f>IF(J56&gt;0,VLOOKUP(J56,'Lookup'!$A$20:$B$35,2,FALSE),"")</f>
      </c>
      <c r="M56" s="58"/>
      <c r="N56" s="51">
        <v>1</v>
      </c>
    </row>
    <row r="57" ht="15.75" customHeight="1">
      <c r="A57" s="2"/>
      <c r="B57" s="52"/>
      <c r="C57" s="52"/>
      <c r="D57" s="52"/>
      <c r="E57" s="52"/>
      <c r="F57" s="52"/>
      <c r="G57" s="52"/>
      <c r="H57" s="2"/>
      <c r="I57" s="52"/>
      <c r="J57" s="52"/>
      <c r="K57" s="52"/>
      <c r="L57" s="52"/>
      <c r="M57" s="52"/>
      <c r="N57" s="52"/>
    </row>
    <row r="58" ht="15.75" customHeight="1">
      <c r="A58" s="18"/>
      <c r="B58" t="s" s="19">
        <v>69</v>
      </c>
      <c r="C58" s="20"/>
      <c r="D58" s="21"/>
      <c r="E58" s="21"/>
      <c r="F58" s="21"/>
      <c r="G58" s="23"/>
      <c r="H58" s="24"/>
      <c r="I58" t="s" s="19">
        <v>73</v>
      </c>
      <c r="J58" s="20"/>
      <c r="K58" s="21"/>
      <c r="L58" s="21"/>
      <c r="M58" s="21"/>
      <c r="N58" s="23"/>
    </row>
    <row r="59" ht="17" customHeight="1">
      <c r="A59" s="18"/>
      <c r="B59" t="s" s="26">
        <v>130</v>
      </c>
      <c r="C59" t="s" s="27">
        <v>131</v>
      </c>
      <c r="D59" t="s" s="28">
        <v>132</v>
      </c>
      <c r="E59" t="s" s="28">
        <v>133</v>
      </c>
      <c r="F59" t="s" s="27">
        <v>280</v>
      </c>
      <c r="G59" t="s" s="29">
        <v>127</v>
      </c>
      <c r="H59" s="24"/>
      <c r="I59" t="s" s="26">
        <v>130</v>
      </c>
      <c r="J59" t="s" s="27">
        <v>131</v>
      </c>
      <c r="K59" t="s" s="28">
        <v>132</v>
      </c>
      <c r="L59" t="s" s="28">
        <v>133</v>
      </c>
      <c r="M59" t="s" s="27">
        <v>280</v>
      </c>
      <c r="N59" t="s" s="29">
        <v>127</v>
      </c>
    </row>
    <row r="60" ht="16.5" customHeight="1">
      <c r="A60" s="18"/>
      <c r="B60" s="32">
        <v>1</v>
      </c>
      <c r="C60" s="33">
        <v>37</v>
      </c>
      <c r="D60" t="s" s="34">
        <v>297</v>
      </c>
      <c r="E60" t="s" s="5">
        <f>IF(C60&gt;0,VLOOKUP(C60,'Lookup'!$A$20:$B$35,2,FALSE),"")</f>
        <v>16</v>
      </c>
      <c r="F60" s="55">
        <v>27.52</v>
      </c>
      <c r="G60" s="36">
        <v>16</v>
      </c>
      <c r="H60" s="24"/>
      <c r="I60" s="32">
        <v>1</v>
      </c>
      <c r="J60" s="33">
        <v>43</v>
      </c>
      <c r="K60" t="s" s="34">
        <v>251</v>
      </c>
      <c r="L60" t="s" s="5">
        <f>IF(J60&gt;0,VLOOKUP(J60,'Lookup'!$A$20:$B$35,2,FALSE),"")</f>
        <v>19</v>
      </c>
      <c r="M60" s="55">
        <v>14.66</v>
      </c>
      <c r="N60" s="36">
        <v>12</v>
      </c>
    </row>
    <row r="61" ht="17" customHeight="1">
      <c r="A61" s="18"/>
      <c r="B61" s="38">
        <v>2</v>
      </c>
      <c r="C61" s="39">
        <v>31</v>
      </c>
      <c r="D61" t="s" s="40">
        <v>298</v>
      </c>
      <c r="E61" t="s" s="5">
        <f>IF(C61&gt;0,VLOOKUP(C61,'Lookup'!$A$20:$B$35,2,FALSE),"")</f>
        <v>13</v>
      </c>
      <c r="F61" s="56">
        <v>17.56</v>
      </c>
      <c r="G61" s="42">
        <v>14</v>
      </c>
      <c r="H61" s="24"/>
      <c r="I61" s="38">
        <v>2</v>
      </c>
      <c r="J61" s="39">
        <v>40</v>
      </c>
      <c r="K61" t="s" s="40">
        <v>190</v>
      </c>
      <c r="L61" t="s" s="5">
        <f>IF(J61&gt;0,VLOOKUP(J61,'Lookup'!$A$20:$B$35,2,FALSE),"")</f>
        <v>17</v>
      </c>
      <c r="M61" s="56">
        <v>13.2</v>
      </c>
      <c r="N61" s="42">
        <v>10</v>
      </c>
    </row>
    <row r="62" ht="17" customHeight="1">
      <c r="A62" s="18"/>
      <c r="B62" s="38">
        <v>3</v>
      </c>
      <c r="C62" s="39">
        <v>44</v>
      </c>
      <c r="D62" t="s" s="40">
        <v>299</v>
      </c>
      <c r="E62" t="s" s="5">
        <f>IF(C62&gt;0,VLOOKUP(C62,'Lookup'!$A$20:$B$35,2,FALSE),"")</f>
        <v>19</v>
      </c>
      <c r="F62" s="56">
        <v>17.53</v>
      </c>
      <c r="G62" s="42">
        <v>12</v>
      </c>
      <c r="H62" s="24"/>
      <c r="I62" s="38">
        <v>3</v>
      </c>
      <c r="J62" s="43"/>
      <c r="K62" s="44"/>
      <c r="L62" t="s" s="5">
        <f>IF(J62&gt;0,VLOOKUP(J62,'Lookup'!$A$20:$B$35,2,FALSE),"")</f>
      </c>
      <c r="M62" s="57"/>
      <c r="N62" s="42">
        <v>8</v>
      </c>
    </row>
    <row r="63" ht="17" customHeight="1">
      <c r="A63" s="18"/>
      <c r="B63" s="38">
        <v>4</v>
      </c>
      <c r="C63" s="39">
        <v>39</v>
      </c>
      <c r="D63" t="s" s="40">
        <v>189</v>
      </c>
      <c r="E63" t="s" s="5">
        <f>IF(C63&gt;0,VLOOKUP(C63,'Lookup'!$A$20:$B$35,2,FALSE),"")</f>
        <v>17</v>
      </c>
      <c r="F63" s="56">
        <v>16.1</v>
      </c>
      <c r="G63" s="42">
        <v>10</v>
      </c>
      <c r="H63" s="24"/>
      <c r="I63" s="38">
        <v>4</v>
      </c>
      <c r="J63" s="43"/>
      <c r="K63" s="44"/>
      <c r="L63" t="s" s="5">
        <f>IF(J63&gt;0,VLOOKUP(J63,'Lookup'!$A$20:$B$35,2,FALSE),"")</f>
      </c>
      <c r="M63" s="57"/>
      <c r="N63" s="42">
        <v>6</v>
      </c>
    </row>
    <row r="64" ht="17" customHeight="1">
      <c r="A64" s="18"/>
      <c r="B64" s="38">
        <v>5</v>
      </c>
      <c r="C64" s="43"/>
      <c r="D64" s="44"/>
      <c r="E64" t="s" s="5">
        <f>IF(C64&gt;0,VLOOKUP(C64,'Lookup'!$A$20:$B$35,2,FALSE),"")</f>
      </c>
      <c r="F64" s="57"/>
      <c r="G64" s="42">
        <v>8</v>
      </c>
      <c r="H64" s="24"/>
      <c r="I64" s="38">
        <v>5</v>
      </c>
      <c r="J64" s="43"/>
      <c r="K64" s="44"/>
      <c r="L64" t="s" s="5">
        <f>IF(J64&gt;0,VLOOKUP(J64,'Lookup'!$A$20:$B$35,2,FALSE),"")</f>
      </c>
      <c r="M64" s="57"/>
      <c r="N64" s="42">
        <v>4</v>
      </c>
    </row>
    <row r="65" ht="17" customHeight="1">
      <c r="A65" s="18"/>
      <c r="B65" s="38">
        <v>6</v>
      </c>
      <c r="C65" s="43"/>
      <c r="D65" s="44"/>
      <c r="E65" t="s" s="5">
        <f>IF(C65&gt;0,VLOOKUP(C65,'Lookup'!$A$20:$B$35,2,FALSE),"")</f>
      </c>
      <c r="F65" s="57"/>
      <c r="G65" s="42">
        <v>6</v>
      </c>
      <c r="H65" s="24"/>
      <c r="I65" s="38">
        <v>6</v>
      </c>
      <c r="J65" s="43"/>
      <c r="K65" s="44"/>
      <c r="L65" t="s" s="5">
        <f>IF(J65&gt;0,VLOOKUP(J65,'Lookup'!$A$20:$B$35,2,FALSE),"")</f>
      </c>
      <c r="M65" s="57"/>
      <c r="N65" s="42">
        <v>3</v>
      </c>
    </row>
    <row r="66" ht="17" customHeight="1">
      <c r="A66" s="18"/>
      <c r="B66" s="38">
        <v>7</v>
      </c>
      <c r="C66" s="43"/>
      <c r="D66" s="44"/>
      <c r="E66" t="s" s="5">
        <f>IF(C66&gt;0,VLOOKUP(C66,'Lookup'!$A$20:$B$35,2,FALSE),"")</f>
      </c>
      <c r="F66" s="57"/>
      <c r="G66" s="42">
        <v>4</v>
      </c>
      <c r="H66" s="24"/>
      <c r="I66" s="38">
        <v>7</v>
      </c>
      <c r="J66" s="43"/>
      <c r="K66" s="44"/>
      <c r="L66" t="s" s="5">
        <f>IF(J66&gt;0,VLOOKUP(J66,'Lookup'!$A$20:$B$35,2,FALSE),"")</f>
      </c>
      <c r="M66" s="57"/>
      <c r="N66" s="42">
        <v>2</v>
      </c>
    </row>
    <row r="67" ht="15.75" customHeight="1">
      <c r="A67" s="18"/>
      <c r="B67" s="46">
        <v>8</v>
      </c>
      <c r="C67" s="47"/>
      <c r="D67" s="48"/>
      <c r="E67" t="s" s="49">
        <f>IF(C67&gt;0,VLOOKUP(C67,'Lookup'!$A$20:$B$35,2,FALSE),"")</f>
      </c>
      <c r="F67" s="58"/>
      <c r="G67" s="51">
        <v>2</v>
      </c>
      <c r="H67" s="24"/>
      <c r="I67" s="46">
        <v>8</v>
      </c>
      <c r="J67" s="47"/>
      <c r="K67" s="48"/>
      <c r="L67" t="s" s="49">
        <f>IF(J67&gt;0,VLOOKUP(J67,'Lookup'!$A$20:$B$35,2,FALSE),"")</f>
      </c>
      <c r="M67" s="58"/>
      <c r="N67" s="51">
        <v>1</v>
      </c>
    </row>
    <row r="68" ht="15.75" customHeight="1">
      <c r="A68" s="2"/>
      <c r="B68" s="52"/>
      <c r="C68" s="52"/>
      <c r="D68" s="52"/>
      <c r="E68" s="52"/>
      <c r="F68" s="52"/>
      <c r="G68" s="52"/>
      <c r="H68" s="2"/>
      <c r="I68" s="52"/>
      <c r="J68" s="52"/>
      <c r="K68" s="52"/>
      <c r="L68" s="52"/>
      <c r="M68" s="52"/>
      <c r="N68" s="52"/>
    </row>
    <row r="69" ht="15.75" customHeight="1">
      <c r="A69" s="18"/>
      <c r="B69" t="s" s="19">
        <v>77</v>
      </c>
      <c r="C69" s="20"/>
      <c r="D69" s="21"/>
      <c r="E69" s="21"/>
      <c r="F69" s="21"/>
      <c r="G69" s="23"/>
      <c r="H69" s="24"/>
      <c r="I69" t="s" s="19">
        <v>81</v>
      </c>
      <c r="J69" s="20"/>
      <c r="K69" s="21"/>
      <c r="L69" s="21"/>
      <c r="M69" s="21"/>
      <c r="N69" s="23"/>
    </row>
    <row r="70" ht="17" customHeight="1">
      <c r="A70" s="18"/>
      <c r="B70" t="s" s="26">
        <v>130</v>
      </c>
      <c r="C70" t="s" s="27">
        <v>131</v>
      </c>
      <c r="D70" t="s" s="28">
        <v>132</v>
      </c>
      <c r="E70" t="s" s="28">
        <v>133</v>
      </c>
      <c r="F70" t="s" s="27">
        <v>280</v>
      </c>
      <c r="G70" t="s" s="29">
        <v>127</v>
      </c>
      <c r="H70" s="24"/>
      <c r="I70" t="s" s="26">
        <v>130</v>
      </c>
      <c r="J70" t="s" s="27">
        <v>131</v>
      </c>
      <c r="K70" t="s" s="28">
        <v>132</v>
      </c>
      <c r="L70" t="s" s="28">
        <v>133</v>
      </c>
      <c r="M70" t="s" s="27">
        <v>280</v>
      </c>
      <c r="N70" t="s" s="29">
        <v>127</v>
      </c>
    </row>
    <row r="71" ht="16.5" customHeight="1">
      <c r="A71" s="18"/>
      <c r="B71" s="32">
        <v>1</v>
      </c>
      <c r="C71" s="33">
        <v>35</v>
      </c>
      <c r="D71" t="s" s="34">
        <v>186</v>
      </c>
      <c r="E71" t="s" s="5">
        <f>IF(C71&gt;0,VLOOKUP(C71,'Lookup'!$A$20:$B$35,2,FALSE),"")</f>
        <v>15</v>
      </c>
      <c r="F71" s="55">
        <v>5.47</v>
      </c>
      <c r="G71" s="36">
        <v>16</v>
      </c>
      <c r="H71" s="24"/>
      <c r="I71" s="32">
        <v>1</v>
      </c>
      <c r="J71" s="33">
        <v>31</v>
      </c>
      <c r="K71" t="s" s="34">
        <v>145</v>
      </c>
      <c r="L71" t="s" s="5">
        <f>IF(J71&gt;0,VLOOKUP(J71,'Lookup'!$A$20:$B$35,2,FALSE),"")</f>
        <v>13</v>
      </c>
      <c r="M71" s="55">
        <v>4.92</v>
      </c>
      <c r="N71" s="36">
        <v>12</v>
      </c>
    </row>
    <row r="72" ht="17" customHeight="1">
      <c r="A72" s="18"/>
      <c r="B72" s="38">
        <v>2</v>
      </c>
      <c r="C72" s="39">
        <v>43</v>
      </c>
      <c r="D72" t="s" s="40">
        <v>147</v>
      </c>
      <c r="E72" t="s" s="5">
        <f>IF(C72&gt;0,VLOOKUP(C72,'Lookup'!$A$20:$B$35,2,FALSE),"")</f>
        <v>19</v>
      </c>
      <c r="F72" s="56">
        <v>5.15</v>
      </c>
      <c r="G72" s="42">
        <v>14</v>
      </c>
      <c r="H72" s="24"/>
      <c r="I72" s="38">
        <v>2</v>
      </c>
      <c r="J72" s="39">
        <v>44</v>
      </c>
      <c r="K72" t="s" s="40">
        <v>144</v>
      </c>
      <c r="L72" t="s" s="5">
        <f>IF(J72&gt;0,VLOOKUP(J72,'Lookup'!$A$20:$B$35,2,FALSE),"")</f>
        <v>19</v>
      </c>
      <c r="M72" s="56">
        <v>4.78</v>
      </c>
      <c r="N72" s="42">
        <v>10</v>
      </c>
    </row>
    <row r="73" ht="17" customHeight="1">
      <c r="A73" s="18"/>
      <c r="B73" s="38">
        <v>3</v>
      </c>
      <c r="C73" s="39">
        <v>42</v>
      </c>
      <c r="D73" t="s" s="40">
        <v>146</v>
      </c>
      <c r="E73" t="s" s="5">
        <f>IF(C73&gt;0,VLOOKUP(C73,'Lookup'!$A$20:$B$35,2,FALSE),"")</f>
        <v>18</v>
      </c>
      <c r="F73" s="56">
        <v>5.03</v>
      </c>
      <c r="G73" s="42">
        <v>12</v>
      </c>
      <c r="H73" s="24"/>
      <c r="I73" s="38">
        <v>3</v>
      </c>
      <c r="J73" s="39">
        <v>36</v>
      </c>
      <c r="K73" t="s" s="40">
        <v>185</v>
      </c>
      <c r="L73" t="s" s="5">
        <f>IF(J73&gt;0,VLOOKUP(J73,'Lookup'!$A$20:$B$35,2,FALSE),"")</f>
        <v>15</v>
      </c>
      <c r="M73" s="56">
        <v>4.63</v>
      </c>
      <c r="N73" s="42">
        <v>8</v>
      </c>
    </row>
    <row r="74" ht="17" customHeight="1">
      <c r="A74" s="18"/>
      <c r="B74" s="38">
        <v>4</v>
      </c>
      <c r="C74" s="39">
        <v>32</v>
      </c>
      <c r="D74" t="s" s="40">
        <v>187</v>
      </c>
      <c r="E74" t="s" s="5">
        <f>IF(C74&gt;0,VLOOKUP(C74,'Lookup'!$A$20:$B$35,2,FALSE),"")</f>
        <v>13</v>
      </c>
      <c r="F74" s="56">
        <v>5.02</v>
      </c>
      <c r="G74" s="42">
        <v>10</v>
      </c>
      <c r="H74" s="24"/>
      <c r="I74" s="38">
        <v>4</v>
      </c>
      <c r="J74" s="39">
        <v>41</v>
      </c>
      <c r="K74" t="s" s="40">
        <v>149</v>
      </c>
      <c r="L74" t="s" s="5">
        <f>IF(J74&gt;0,VLOOKUP(J74,'Lookup'!$A$20:$B$35,2,FALSE),"")</f>
        <v>18</v>
      </c>
      <c r="M74" s="56">
        <v>4.4</v>
      </c>
      <c r="N74" s="42">
        <v>6</v>
      </c>
    </row>
    <row r="75" ht="17" customHeight="1">
      <c r="A75" s="18"/>
      <c r="B75" s="38">
        <v>5</v>
      </c>
      <c r="C75" s="39">
        <v>37</v>
      </c>
      <c r="D75" t="s" s="40">
        <v>143</v>
      </c>
      <c r="E75" t="s" s="5">
        <f>IF(C75&gt;0,VLOOKUP(C75,'Lookup'!$A$20:$B$35,2,FALSE),"")</f>
        <v>16</v>
      </c>
      <c r="F75" s="56">
        <v>4.89</v>
      </c>
      <c r="G75" s="42">
        <v>8</v>
      </c>
      <c r="H75" s="24"/>
      <c r="I75" s="38">
        <v>5</v>
      </c>
      <c r="J75" s="39">
        <v>38</v>
      </c>
      <c r="K75" t="s" s="40">
        <v>191</v>
      </c>
      <c r="L75" t="s" s="5">
        <f>IF(J75&gt;0,VLOOKUP(J75,'Lookup'!$A$20:$B$35,2,FALSE),"")</f>
        <v>16</v>
      </c>
      <c r="M75" s="56">
        <v>3.63</v>
      </c>
      <c r="N75" s="42">
        <v>4</v>
      </c>
    </row>
    <row r="76" ht="17" customHeight="1">
      <c r="A76" s="18"/>
      <c r="B76" s="38">
        <v>6</v>
      </c>
      <c r="C76" s="43"/>
      <c r="D76" s="44"/>
      <c r="E76" t="s" s="5">
        <f>IF(C76&gt;0,VLOOKUP(C76,'Lookup'!$A$20:$B$35,2,FALSE),"")</f>
      </c>
      <c r="F76" s="57"/>
      <c r="G76" s="42">
        <v>6</v>
      </c>
      <c r="H76" s="24"/>
      <c r="I76" s="38">
        <v>6</v>
      </c>
      <c r="J76" s="43"/>
      <c r="K76" s="44"/>
      <c r="L76" t="s" s="5">
        <f>IF(J76&gt;0,VLOOKUP(J76,'Lookup'!$A$20:$B$35,2,FALSE),"")</f>
      </c>
      <c r="M76" s="57"/>
      <c r="N76" s="42">
        <v>3</v>
      </c>
    </row>
    <row r="77" ht="17" customHeight="1">
      <c r="A77" s="18"/>
      <c r="B77" s="38">
        <v>7</v>
      </c>
      <c r="C77" s="43"/>
      <c r="D77" s="44"/>
      <c r="E77" t="s" s="5">
        <f>IF(C77&gt;0,VLOOKUP(C77,'Lookup'!$A$20:$B$35,2,FALSE),"")</f>
      </c>
      <c r="F77" s="57"/>
      <c r="G77" s="42">
        <v>4</v>
      </c>
      <c r="H77" s="24"/>
      <c r="I77" s="38">
        <v>7</v>
      </c>
      <c r="J77" s="43"/>
      <c r="K77" s="44"/>
      <c r="L77" t="s" s="5">
        <f>IF(J77&gt;0,VLOOKUP(J77,'Lookup'!$A$20:$B$35,2,FALSE),"")</f>
      </c>
      <c r="M77" s="57"/>
      <c r="N77" s="42">
        <v>2</v>
      </c>
    </row>
    <row r="78" ht="15.75" customHeight="1">
      <c r="A78" s="18"/>
      <c r="B78" s="46">
        <v>8</v>
      </c>
      <c r="C78" s="47"/>
      <c r="D78" s="48"/>
      <c r="E78" t="s" s="49">
        <f>IF(C78&gt;0,VLOOKUP(C78,'Lookup'!$A$20:$B$35,2,FALSE),"")</f>
      </c>
      <c r="F78" s="58"/>
      <c r="G78" s="51">
        <v>2</v>
      </c>
      <c r="H78" s="24"/>
      <c r="I78" s="46">
        <v>8</v>
      </c>
      <c r="J78" s="47"/>
      <c r="K78" s="48"/>
      <c r="L78" t="s" s="49">
        <f>IF(J78&gt;0,VLOOKUP(J78,'Lookup'!$A$20:$B$35,2,FALSE),"")</f>
      </c>
      <c r="M78" s="58"/>
      <c r="N78" s="51">
        <v>1</v>
      </c>
    </row>
    <row r="79" ht="15.75" customHeight="1">
      <c r="A79" s="2"/>
      <c r="B79" s="52"/>
      <c r="C79" s="52"/>
      <c r="D79" s="52"/>
      <c r="E79" s="52"/>
      <c r="F79" s="52"/>
      <c r="G79" s="52"/>
      <c r="H79" s="2"/>
      <c r="I79" s="52"/>
      <c r="J79" s="52"/>
      <c r="K79" s="52"/>
      <c r="L79" s="52"/>
      <c r="M79" s="52"/>
      <c r="N79" s="52"/>
    </row>
    <row r="80" ht="15.75" customHeight="1">
      <c r="A80" s="18"/>
      <c r="B80" t="s" s="19">
        <v>85</v>
      </c>
      <c r="C80" s="20"/>
      <c r="D80" s="21"/>
      <c r="E80" s="21"/>
      <c r="F80" s="21"/>
      <c r="G80" s="23"/>
      <c r="H80" s="24"/>
      <c r="I80" t="s" s="19">
        <v>88</v>
      </c>
      <c r="J80" s="20"/>
      <c r="K80" s="21"/>
      <c r="L80" s="21"/>
      <c r="M80" s="21"/>
      <c r="N80" s="23"/>
    </row>
    <row r="81" ht="17" customHeight="1">
      <c r="A81" s="18"/>
      <c r="B81" t="s" s="26">
        <v>130</v>
      </c>
      <c r="C81" t="s" s="27">
        <v>131</v>
      </c>
      <c r="D81" t="s" s="28">
        <v>132</v>
      </c>
      <c r="E81" t="s" s="28">
        <v>133</v>
      </c>
      <c r="F81" t="s" s="27">
        <v>280</v>
      </c>
      <c r="G81" t="s" s="29">
        <v>127</v>
      </c>
      <c r="H81" s="24"/>
      <c r="I81" t="s" s="26">
        <v>130</v>
      </c>
      <c r="J81" t="s" s="27">
        <v>131</v>
      </c>
      <c r="K81" t="s" s="28">
        <v>132</v>
      </c>
      <c r="L81" t="s" s="28">
        <v>133</v>
      </c>
      <c r="M81" t="s" s="27">
        <v>280</v>
      </c>
      <c r="N81" t="s" s="29">
        <v>127</v>
      </c>
    </row>
    <row r="82" ht="16.5" customHeight="1">
      <c r="A82" s="18"/>
      <c r="B82" s="32">
        <v>1</v>
      </c>
      <c r="C82" s="33">
        <v>39</v>
      </c>
      <c r="D82" t="s" s="34">
        <v>171</v>
      </c>
      <c r="E82" t="s" s="5">
        <f>IF(C82&gt;0,VLOOKUP(C82,'Lookup'!$A$20:$B$35,2,FALSE),"")</f>
        <v>17</v>
      </c>
      <c r="F82" s="55">
        <v>3.65</v>
      </c>
      <c r="G82" s="36">
        <v>16</v>
      </c>
      <c r="H82" s="24"/>
      <c r="I82" s="32">
        <v>1</v>
      </c>
      <c r="J82" s="33">
        <v>40</v>
      </c>
      <c r="K82" t="s" s="34">
        <v>222</v>
      </c>
      <c r="L82" t="s" s="5">
        <f>IF(J82&gt;0,VLOOKUP(J82,'Lookup'!$A$20:$B$35,2,FALSE),"")</f>
        <v>17</v>
      </c>
      <c r="M82" s="55">
        <v>3.35</v>
      </c>
      <c r="N82" s="36">
        <v>12</v>
      </c>
    </row>
    <row r="83" ht="17" customHeight="1">
      <c r="A83" s="18"/>
      <c r="B83" s="38">
        <v>2</v>
      </c>
      <c r="C83" s="39">
        <v>41</v>
      </c>
      <c r="D83" t="s" s="40">
        <v>235</v>
      </c>
      <c r="E83" t="s" s="5">
        <f>IF(C83&gt;0,VLOOKUP(C83,'Lookup'!$A$20:$B$35,2,FALSE),"")</f>
        <v>18</v>
      </c>
      <c r="F83" s="56">
        <v>3.53</v>
      </c>
      <c r="G83" s="42">
        <v>14</v>
      </c>
      <c r="H83" s="24"/>
      <c r="I83" s="38">
        <v>2</v>
      </c>
      <c r="J83" s="39">
        <v>42</v>
      </c>
      <c r="K83" t="s" s="40">
        <v>174</v>
      </c>
      <c r="L83" t="s" s="5">
        <f>IF(J83&gt;0,VLOOKUP(J83,'Lookup'!$A$20:$B$35,2,FALSE),"")</f>
        <v>18</v>
      </c>
      <c r="M83" s="56">
        <v>3.13</v>
      </c>
      <c r="N83" s="42">
        <v>10</v>
      </c>
    </row>
    <row r="84" ht="17" customHeight="1">
      <c r="A84" s="18"/>
      <c r="B84" s="38">
        <v>3</v>
      </c>
      <c r="C84" s="39">
        <v>32</v>
      </c>
      <c r="D84" t="s" s="40">
        <v>293</v>
      </c>
      <c r="E84" t="s" s="5">
        <f>IF(C84&gt;0,VLOOKUP(C84,'Lookup'!$A$20:$B$35,2,FALSE),"")</f>
        <v>13</v>
      </c>
      <c r="F84" s="56">
        <v>3.45</v>
      </c>
      <c r="G84" s="42">
        <v>12</v>
      </c>
      <c r="H84" s="24"/>
      <c r="I84" s="38">
        <v>3</v>
      </c>
      <c r="J84" s="39">
        <v>43</v>
      </c>
      <c r="K84" t="s" s="40">
        <v>300</v>
      </c>
      <c r="L84" t="s" s="5">
        <f>IF(J84&gt;0,VLOOKUP(J84,'Lookup'!$A$20:$B$35,2,FALSE),"")</f>
        <v>19</v>
      </c>
      <c r="M84" s="56">
        <v>3.02</v>
      </c>
      <c r="N84" s="42">
        <v>8</v>
      </c>
    </row>
    <row r="85" ht="17" customHeight="1">
      <c r="A85" s="18"/>
      <c r="B85" s="38">
        <v>4</v>
      </c>
      <c r="C85" s="39">
        <v>35</v>
      </c>
      <c r="D85" t="s" s="40">
        <v>301</v>
      </c>
      <c r="E85" t="s" s="5">
        <f>IF(C85&gt;0,VLOOKUP(C85,'Lookup'!$A$20:$B$35,2,FALSE),"")</f>
        <v>15</v>
      </c>
      <c r="F85" s="56">
        <v>3.34</v>
      </c>
      <c r="G85" s="42">
        <v>10</v>
      </c>
      <c r="H85" s="24"/>
      <c r="I85" s="38">
        <v>4</v>
      </c>
      <c r="J85" s="39">
        <v>34</v>
      </c>
      <c r="K85" t="s" s="40">
        <v>302</v>
      </c>
      <c r="L85" t="s" s="5">
        <f>IF(J85&gt;0,VLOOKUP(J85,'Lookup'!$A$20:$B$35,2,FALSE),"")</f>
        <v>14</v>
      </c>
      <c r="M85" s="56">
        <v>2.38</v>
      </c>
      <c r="N85" s="42">
        <v>6</v>
      </c>
    </row>
    <row r="86" ht="17" customHeight="1">
      <c r="A86" s="18"/>
      <c r="B86" s="38">
        <v>5</v>
      </c>
      <c r="C86" s="39">
        <v>44</v>
      </c>
      <c r="D86" t="s" s="40">
        <v>303</v>
      </c>
      <c r="E86" t="s" s="5">
        <f>IF(C86&gt;0,VLOOKUP(C86,'Lookup'!$A$20:$B$35,2,FALSE),"")</f>
        <v>19</v>
      </c>
      <c r="F86" s="56">
        <v>3.12</v>
      </c>
      <c r="G86" s="42">
        <v>8</v>
      </c>
      <c r="H86" s="24"/>
      <c r="I86" s="38">
        <v>5</v>
      </c>
      <c r="J86" s="43"/>
      <c r="K86" s="44"/>
      <c r="L86" t="s" s="5">
        <f>IF(J86&gt;0,VLOOKUP(J86,'Lookup'!$A$20:$B$35,2,FALSE),"")</f>
      </c>
      <c r="M86" s="57"/>
      <c r="N86" s="42">
        <v>4</v>
      </c>
    </row>
    <row r="87" ht="17" customHeight="1">
      <c r="A87" s="18"/>
      <c r="B87" s="38">
        <v>6</v>
      </c>
      <c r="C87" s="39">
        <v>33</v>
      </c>
      <c r="D87" t="s" s="40">
        <v>172</v>
      </c>
      <c r="E87" t="s" s="5">
        <f>IF(C87&gt;0,VLOOKUP(C87,'Lookup'!$A$20:$B$35,2,FALSE),"")</f>
        <v>14</v>
      </c>
      <c r="F87" s="56">
        <v>3.02</v>
      </c>
      <c r="G87" s="42">
        <v>6</v>
      </c>
      <c r="H87" s="24"/>
      <c r="I87" s="38">
        <v>6</v>
      </c>
      <c r="J87" s="43"/>
      <c r="K87" s="44"/>
      <c r="L87" t="s" s="5">
        <f>IF(J87&gt;0,VLOOKUP(J87,'Lookup'!$A$20:$B$35,2,FALSE),"")</f>
      </c>
      <c r="M87" s="57"/>
      <c r="N87" s="42">
        <v>3</v>
      </c>
    </row>
    <row r="88" ht="17" customHeight="1">
      <c r="A88" s="18"/>
      <c r="B88" s="38">
        <v>7</v>
      </c>
      <c r="C88" s="43"/>
      <c r="D88" s="44"/>
      <c r="E88" t="s" s="5">
        <f>IF(C88&gt;0,VLOOKUP(C88,'Lookup'!$A$20:$B$35,2,FALSE),"")</f>
      </c>
      <c r="F88" s="57"/>
      <c r="G88" s="42">
        <v>4</v>
      </c>
      <c r="H88" s="24"/>
      <c r="I88" s="38">
        <v>7</v>
      </c>
      <c r="J88" s="43"/>
      <c r="K88" s="44"/>
      <c r="L88" t="s" s="5">
        <f>IF(J88&gt;0,VLOOKUP(J88,'Lookup'!$A$20:$B$35,2,FALSE),"")</f>
      </c>
      <c r="M88" s="57"/>
      <c r="N88" s="42">
        <v>2</v>
      </c>
    </row>
    <row r="89" ht="15.75" customHeight="1">
      <c r="A89" s="18"/>
      <c r="B89" s="46">
        <v>8</v>
      </c>
      <c r="C89" s="47"/>
      <c r="D89" s="48"/>
      <c r="E89" t="s" s="49">
        <f>IF(C89&gt;0,VLOOKUP(C89,'Lookup'!$A$20:$B$35,2,FALSE),"")</f>
      </c>
      <c r="F89" s="58"/>
      <c r="G89" s="51">
        <v>2</v>
      </c>
      <c r="H89" s="24"/>
      <c r="I89" s="46">
        <v>8</v>
      </c>
      <c r="J89" s="47"/>
      <c r="K89" s="48"/>
      <c r="L89" t="s" s="49">
        <f>IF(J89&gt;0,VLOOKUP(J89,'Lookup'!$A$20:$B$35,2,FALSE),"")</f>
      </c>
      <c r="M89" s="58"/>
      <c r="N89" s="51">
        <v>1</v>
      </c>
    </row>
    <row r="90" ht="15.75" customHeight="1">
      <c r="A90" s="2"/>
      <c r="B90" s="52"/>
      <c r="C90" s="52"/>
      <c r="D90" s="52"/>
      <c r="E90" s="52"/>
      <c r="F90" s="52"/>
      <c r="G90" s="52"/>
      <c r="H90" s="2"/>
      <c r="I90" s="52"/>
      <c r="J90" s="52"/>
      <c r="K90" s="52"/>
      <c r="L90" s="52"/>
      <c r="M90" s="52"/>
      <c r="N90" s="52"/>
    </row>
    <row r="91" ht="15.75" customHeight="1">
      <c r="A91" s="18"/>
      <c r="B91" t="s" s="19">
        <v>91</v>
      </c>
      <c r="C91" s="20"/>
      <c r="D91" s="21"/>
      <c r="E91" s="21"/>
      <c r="F91" s="21"/>
      <c r="G91" s="23"/>
      <c r="H91" s="24"/>
      <c r="I91" t="s" s="19">
        <v>94</v>
      </c>
      <c r="J91" s="20"/>
      <c r="K91" s="21"/>
      <c r="L91" s="21"/>
      <c r="M91" s="21"/>
      <c r="N91" s="23"/>
    </row>
    <row r="92" ht="17" customHeight="1">
      <c r="A92" s="18"/>
      <c r="B92" t="s" s="26">
        <v>130</v>
      </c>
      <c r="C92" t="s" s="27">
        <v>131</v>
      </c>
      <c r="D92" t="s" s="28">
        <v>132</v>
      </c>
      <c r="E92" t="s" s="28">
        <v>133</v>
      </c>
      <c r="F92" t="s" s="27">
        <v>280</v>
      </c>
      <c r="G92" t="s" s="29">
        <v>127</v>
      </c>
      <c r="H92" s="24"/>
      <c r="I92" t="s" s="26">
        <v>130</v>
      </c>
      <c r="J92" t="s" s="27">
        <v>131</v>
      </c>
      <c r="K92" t="s" s="28">
        <v>132</v>
      </c>
      <c r="L92" t="s" s="28">
        <v>133</v>
      </c>
      <c r="M92" t="s" s="27">
        <v>280</v>
      </c>
      <c r="N92" t="s" s="29">
        <v>127</v>
      </c>
    </row>
    <row r="93" ht="16.5" customHeight="1">
      <c r="A93" s="18"/>
      <c r="B93" s="32">
        <v>1</v>
      </c>
      <c r="C93" s="33">
        <v>31</v>
      </c>
      <c r="D93" t="s" s="34">
        <v>304</v>
      </c>
      <c r="E93" t="s" s="5">
        <f>IF(C93&gt;0,VLOOKUP(C93,'Lookup'!$A$20:$B$35,2,FALSE),"")</f>
        <v>13</v>
      </c>
      <c r="F93" s="55">
        <v>33.37</v>
      </c>
      <c r="G93" s="36">
        <v>16</v>
      </c>
      <c r="H93" s="24"/>
      <c r="I93" s="32">
        <v>1</v>
      </c>
      <c r="J93" s="33">
        <v>43</v>
      </c>
      <c r="K93" t="s" s="34">
        <v>305</v>
      </c>
      <c r="L93" t="s" s="5">
        <f>IF(J93&gt;0,VLOOKUP(J93,'Lookup'!$A$20:$B$35,2,FALSE),"")</f>
        <v>19</v>
      </c>
      <c r="M93" s="55">
        <v>22.7</v>
      </c>
      <c r="N93" s="36">
        <v>12</v>
      </c>
    </row>
    <row r="94" ht="17" customHeight="1">
      <c r="A94" s="18"/>
      <c r="B94" s="38">
        <v>2</v>
      </c>
      <c r="C94" s="39">
        <v>44</v>
      </c>
      <c r="D94" t="s" s="40">
        <v>151</v>
      </c>
      <c r="E94" t="s" s="5">
        <f>IF(C94&gt;0,VLOOKUP(C94,'Lookup'!$A$20:$B$35,2,FALSE),"")</f>
        <v>19</v>
      </c>
      <c r="F94" s="56">
        <v>29.92</v>
      </c>
      <c r="G94" s="42">
        <v>14</v>
      </c>
      <c r="H94" s="24"/>
      <c r="I94" s="38">
        <v>2</v>
      </c>
      <c r="J94" s="39">
        <v>32</v>
      </c>
      <c r="K94" t="s" s="40">
        <v>268</v>
      </c>
      <c r="L94" t="s" s="5">
        <f>IF(J94&gt;0,VLOOKUP(J94,'Lookup'!$A$20:$B$35,2,FALSE),"")</f>
        <v>13</v>
      </c>
      <c r="M94" s="56">
        <v>16.41</v>
      </c>
      <c r="N94" s="42">
        <v>10</v>
      </c>
    </row>
    <row r="95" ht="17" customHeight="1">
      <c r="A95" s="18"/>
      <c r="B95" s="38">
        <v>3</v>
      </c>
      <c r="C95" s="39">
        <v>39</v>
      </c>
      <c r="D95" t="s" s="40">
        <v>196</v>
      </c>
      <c r="E95" t="s" s="5">
        <f>IF(C95&gt;0,VLOOKUP(C95,'Lookup'!$A$20:$B$35,2,FALSE),"")</f>
        <v>17</v>
      </c>
      <c r="F95" s="56">
        <v>18.91</v>
      </c>
      <c r="G95" s="42">
        <v>12</v>
      </c>
      <c r="H95" s="24"/>
      <c r="I95" s="38">
        <v>3</v>
      </c>
      <c r="J95" s="39">
        <v>40</v>
      </c>
      <c r="K95" t="s" s="40">
        <v>202</v>
      </c>
      <c r="L95" t="s" s="5">
        <f>IF(J95&gt;0,VLOOKUP(J95,'Lookup'!$A$20:$B$35,2,FALSE),"")</f>
        <v>17</v>
      </c>
      <c r="M95" s="56">
        <v>13.83</v>
      </c>
      <c r="N95" s="42">
        <v>8</v>
      </c>
    </row>
    <row r="96" ht="17" customHeight="1">
      <c r="A96" s="18"/>
      <c r="B96" s="38">
        <v>4</v>
      </c>
      <c r="C96" s="43"/>
      <c r="D96" s="44"/>
      <c r="E96" t="s" s="5">
        <f>IF(C96&gt;0,VLOOKUP(C96,'Lookup'!$A$20:$B$35,2,FALSE),"")</f>
      </c>
      <c r="F96" s="57"/>
      <c r="G96" s="42">
        <v>10</v>
      </c>
      <c r="H96" s="24"/>
      <c r="I96" s="38">
        <v>4</v>
      </c>
      <c r="J96" s="43"/>
      <c r="K96" s="44"/>
      <c r="L96" t="s" s="5">
        <f>IF(J96&gt;0,VLOOKUP(J96,'Lookup'!$A$20:$B$35,2,FALSE),"")</f>
      </c>
      <c r="M96" s="57"/>
      <c r="N96" s="42">
        <v>6</v>
      </c>
    </row>
    <row r="97" ht="17" customHeight="1">
      <c r="A97" s="18"/>
      <c r="B97" s="38">
        <v>5</v>
      </c>
      <c r="C97" s="43"/>
      <c r="D97" s="44"/>
      <c r="E97" t="s" s="5">
        <f>IF(C97&gt;0,VLOOKUP(C97,'Lookup'!$A$20:$B$35,2,FALSE),"")</f>
      </c>
      <c r="F97" s="57"/>
      <c r="G97" s="42">
        <v>8</v>
      </c>
      <c r="H97" s="24"/>
      <c r="I97" s="38">
        <v>5</v>
      </c>
      <c r="J97" s="43"/>
      <c r="K97" s="44"/>
      <c r="L97" t="s" s="5">
        <f>IF(J97&gt;0,VLOOKUP(J97,'Lookup'!$A$20:$B$35,2,FALSE),"")</f>
      </c>
      <c r="M97" s="57"/>
      <c r="N97" s="42">
        <v>4</v>
      </c>
    </row>
    <row r="98" ht="17" customHeight="1">
      <c r="A98" s="18"/>
      <c r="B98" s="38">
        <v>6</v>
      </c>
      <c r="C98" s="43"/>
      <c r="D98" s="44"/>
      <c r="E98" t="s" s="5">
        <f>IF(C98&gt;0,VLOOKUP(C98,'Lookup'!$A$20:$B$35,2,FALSE),"")</f>
      </c>
      <c r="F98" s="57"/>
      <c r="G98" s="42">
        <v>6</v>
      </c>
      <c r="H98" s="24"/>
      <c r="I98" s="38">
        <v>6</v>
      </c>
      <c r="J98" s="43"/>
      <c r="K98" s="44"/>
      <c r="L98" t="s" s="5">
        <f>IF(J98&gt;0,VLOOKUP(J98,'Lookup'!$A$20:$B$35,2,FALSE),"")</f>
      </c>
      <c r="M98" s="57"/>
      <c r="N98" s="42">
        <v>3</v>
      </c>
    </row>
    <row r="99" ht="17" customHeight="1">
      <c r="A99" s="18"/>
      <c r="B99" s="38">
        <v>7</v>
      </c>
      <c r="C99" s="43"/>
      <c r="D99" s="44"/>
      <c r="E99" t="s" s="5">
        <f>IF(C99&gt;0,VLOOKUP(C99,'Lookup'!$A$20:$B$35,2,FALSE),"")</f>
      </c>
      <c r="F99" s="57"/>
      <c r="G99" s="42">
        <v>4</v>
      </c>
      <c r="H99" s="24"/>
      <c r="I99" s="38">
        <v>7</v>
      </c>
      <c r="J99" s="43"/>
      <c r="K99" s="44"/>
      <c r="L99" t="s" s="5">
        <f>IF(J99&gt;0,VLOOKUP(J99,'Lookup'!$A$20:$B$35,2,FALSE),"")</f>
      </c>
      <c r="M99" s="57"/>
      <c r="N99" s="42">
        <v>2</v>
      </c>
    </row>
    <row r="100" ht="15.75" customHeight="1">
      <c r="A100" s="18"/>
      <c r="B100" s="46">
        <v>8</v>
      </c>
      <c r="C100" s="47"/>
      <c r="D100" s="48"/>
      <c r="E100" t="s" s="49">
        <f>IF(C100&gt;0,VLOOKUP(C100,'Lookup'!$A$20:$B$35,2,FALSE),"")</f>
      </c>
      <c r="F100" s="58"/>
      <c r="G100" s="51">
        <v>2</v>
      </c>
      <c r="H100" s="24"/>
      <c r="I100" s="46">
        <v>8</v>
      </c>
      <c r="J100" s="47"/>
      <c r="K100" s="48"/>
      <c r="L100" t="s" s="49">
        <f>IF(J100&gt;0,VLOOKUP(J100,'Lookup'!$A$20:$B$35,2,FALSE),"")</f>
      </c>
      <c r="M100" s="58"/>
      <c r="N100" s="51">
        <v>1</v>
      </c>
    </row>
    <row r="101" ht="15.75" customHeight="1">
      <c r="A101" s="2"/>
      <c r="B101" s="52"/>
      <c r="C101" s="52"/>
      <c r="D101" s="52"/>
      <c r="E101" s="52"/>
      <c r="F101" s="52"/>
      <c r="G101" s="52"/>
      <c r="H101" s="2"/>
      <c r="I101" s="52"/>
      <c r="J101" s="52"/>
      <c r="K101" s="52"/>
      <c r="L101" s="52"/>
      <c r="M101" s="52"/>
      <c r="N101" s="52"/>
    </row>
    <row r="102" ht="15.75" customHeight="1">
      <c r="A102" s="18"/>
      <c r="B102" t="s" s="19">
        <v>20</v>
      </c>
      <c r="C102" s="20"/>
      <c r="D102" s="21"/>
      <c r="E102" s="21"/>
      <c r="F102" s="21"/>
      <c r="G102" s="23"/>
      <c r="H102" s="24"/>
      <c r="I102" t="s" s="19">
        <v>20</v>
      </c>
      <c r="J102" s="20"/>
      <c r="K102" s="21"/>
      <c r="L102" s="21"/>
      <c r="M102" s="21"/>
      <c r="N102" s="23"/>
    </row>
    <row r="103" ht="17" customHeight="1">
      <c r="A103" s="18"/>
      <c r="B103" t="s" s="26">
        <v>130</v>
      </c>
      <c r="C103" t="s" s="27">
        <v>131</v>
      </c>
      <c r="D103" t="s" s="28">
        <v>132</v>
      </c>
      <c r="E103" t="s" s="28">
        <v>133</v>
      </c>
      <c r="F103" t="s" s="27">
        <v>280</v>
      </c>
      <c r="G103" t="s" s="29">
        <v>127</v>
      </c>
      <c r="H103" s="24"/>
      <c r="I103" t="s" s="26">
        <v>130</v>
      </c>
      <c r="J103" t="s" s="27">
        <v>131</v>
      </c>
      <c r="K103" t="s" s="28">
        <v>132</v>
      </c>
      <c r="L103" t="s" s="28">
        <v>133</v>
      </c>
      <c r="M103" t="s" s="27">
        <v>280</v>
      </c>
      <c r="N103" t="s" s="29">
        <v>127</v>
      </c>
    </row>
    <row r="104" ht="16.5" customHeight="1">
      <c r="A104" s="18"/>
      <c r="B104" s="32">
        <v>1</v>
      </c>
      <c r="C104" s="53"/>
      <c r="D104" s="54"/>
      <c r="E104" t="s" s="5">
        <f>IF(C104&gt;0,VLOOKUP(C104,'Lookup'!$A$20:$B$35,2,FALSE),"")</f>
      </c>
      <c r="F104" s="61"/>
      <c r="G104" s="36">
        <v>16</v>
      </c>
      <c r="H104" s="24"/>
      <c r="I104" s="32">
        <v>1</v>
      </c>
      <c r="J104" s="53"/>
      <c r="K104" s="54"/>
      <c r="L104" t="s" s="5">
        <f>IF(J104&gt;0,VLOOKUP(J104,'Lookup'!$A$20:$B$35,2,FALSE),"")</f>
      </c>
      <c r="M104" s="61"/>
      <c r="N104" s="36">
        <v>12</v>
      </c>
    </row>
    <row r="105" ht="17" customHeight="1">
      <c r="A105" s="18"/>
      <c r="B105" s="38">
        <v>2</v>
      </c>
      <c r="C105" s="43"/>
      <c r="D105" s="44"/>
      <c r="E105" t="s" s="5">
        <f>IF(C105&gt;0,VLOOKUP(C105,'Lookup'!$A$20:$B$35,2,FALSE),"")</f>
      </c>
      <c r="F105" s="57"/>
      <c r="G105" s="42">
        <v>14</v>
      </c>
      <c r="H105" s="24"/>
      <c r="I105" s="38">
        <v>2</v>
      </c>
      <c r="J105" s="43"/>
      <c r="K105" s="44"/>
      <c r="L105" t="s" s="5">
        <f>IF(J105&gt;0,VLOOKUP(J105,'Lookup'!$A$20:$B$35,2,FALSE),"")</f>
      </c>
      <c r="M105" s="57"/>
      <c r="N105" s="42">
        <v>10</v>
      </c>
    </row>
    <row r="106" ht="17" customHeight="1">
      <c r="A106" s="18"/>
      <c r="B106" s="38">
        <v>3</v>
      </c>
      <c r="C106" s="43"/>
      <c r="D106" s="44"/>
      <c r="E106" t="s" s="5">
        <f>IF(C106&gt;0,VLOOKUP(C106,'Lookup'!$A$20:$B$35,2,FALSE),"")</f>
      </c>
      <c r="F106" s="57"/>
      <c r="G106" s="42">
        <v>12</v>
      </c>
      <c r="H106" s="24"/>
      <c r="I106" s="38">
        <v>3</v>
      </c>
      <c r="J106" s="43"/>
      <c r="K106" s="44"/>
      <c r="L106" t="s" s="5">
        <f>IF(J106&gt;0,VLOOKUP(J106,'Lookup'!$A$20:$B$35,2,FALSE),"")</f>
      </c>
      <c r="M106" s="57"/>
      <c r="N106" s="42">
        <v>8</v>
      </c>
    </row>
    <row r="107" ht="17" customHeight="1">
      <c r="A107" s="18"/>
      <c r="B107" s="38">
        <v>4</v>
      </c>
      <c r="C107" s="43"/>
      <c r="D107" s="44"/>
      <c r="E107" t="s" s="5">
        <f>IF(C107&gt;0,VLOOKUP(C107,'Lookup'!$A$20:$B$35,2,FALSE),"")</f>
      </c>
      <c r="F107" s="57"/>
      <c r="G107" s="42">
        <v>10</v>
      </c>
      <c r="H107" s="24"/>
      <c r="I107" s="38">
        <v>4</v>
      </c>
      <c r="J107" s="43"/>
      <c r="K107" s="44"/>
      <c r="L107" t="s" s="5">
        <f>IF(J107&gt;0,VLOOKUP(J107,'Lookup'!$A$20:$B$35,2,FALSE),"")</f>
      </c>
      <c r="M107" s="57"/>
      <c r="N107" s="42">
        <v>6</v>
      </c>
    </row>
    <row r="108" ht="17" customHeight="1">
      <c r="A108" s="18"/>
      <c r="B108" s="38">
        <v>5</v>
      </c>
      <c r="C108" s="43"/>
      <c r="D108" s="44"/>
      <c r="E108" t="s" s="5">
        <f>IF(C108&gt;0,VLOOKUP(C108,'Lookup'!$A$20:$B$35,2,FALSE),"")</f>
      </c>
      <c r="F108" s="57"/>
      <c r="G108" s="42">
        <v>8</v>
      </c>
      <c r="H108" s="24"/>
      <c r="I108" s="38">
        <v>5</v>
      </c>
      <c r="J108" s="43"/>
      <c r="K108" s="44"/>
      <c r="L108" t="s" s="5">
        <f>IF(J108&gt;0,VLOOKUP(J108,'Lookup'!$A$20:$B$35,2,FALSE),"")</f>
      </c>
      <c r="M108" s="57"/>
      <c r="N108" s="42">
        <v>4</v>
      </c>
    </row>
    <row r="109" ht="17" customHeight="1">
      <c r="A109" s="18"/>
      <c r="B109" s="38">
        <v>6</v>
      </c>
      <c r="C109" s="43"/>
      <c r="D109" s="44"/>
      <c r="E109" t="s" s="5">
        <f>IF(C109&gt;0,VLOOKUP(C109,'Lookup'!$A$20:$B$35,2,FALSE),"")</f>
      </c>
      <c r="F109" s="57"/>
      <c r="G109" s="42">
        <v>6</v>
      </c>
      <c r="H109" s="24"/>
      <c r="I109" s="38">
        <v>6</v>
      </c>
      <c r="J109" s="43"/>
      <c r="K109" s="44"/>
      <c r="L109" t="s" s="5">
        <f>IF(J109&gt;0,VLOOKUP(J109,'Lookup'!$A$20:$B$35,2,FALSE),"")</f>
      </c>
      <c r="M109" s="57"/>
      <c r="N109" s="42">
        <v>3</v>
      </c>
    </row>
    <row r="110" ht="17" customHeight="1">
      <c r="A110" s="18"/>
      <c r="B110" s="38">
        <v>7</v>
      </c>
      <c r="C110" s="43"/>
      <c r="D110" s="44"/>
      <c r="E110" t="s" s="5">
        <f>IF(C110&gt;0,VLOOKUP(C110,'Lookup'!$A$20:$B$35,2,FALSE),"")</f>
      </c>
      <c r="F110" s="57"/>
      <c r="G110" s="42">
        <v>4</v>
      </c>
      <c r="H110" s="24"/>
      <c r="I110" s="38">
        <v>7</v>
      </c>
      <c r="J110" s="43"/>
      <c r="K110" s="44"/>
      <c r="L110" t="s" s="5">
        <f>IF(J110&gt;0,VLOOKUP(J110,'Lookup'!$A$20:$B$35,2,FALSE),"")</f>
      </c>
      <c r="M110" s="57"/>
      <c r="N110" s="42">
        <v>2</v>
      </c>
    </row>
    <row r="111" ht="15.75" customHeight="1">
      <c r="A111" s="18"/>
      <c r="B111" s="46">
        <v>8</v>
      </c>
      <c r="C111" s="47"/>
      <c r="D111" s="48"/>
      <c r="E111" t="s" s="49">
        <f>IF(C111&gt;0,VLOOKUP(C111,'Lookup'!$A$20:$B$35,2,FALSE),"")</f>
      </c>
      <c r="F111" s="58"/>
      <c r="G111" s="51">
        <v>2</v>
      </c>
      <c r="H111" s="24"/>
      <c r="I111" s="46">
        <v>8</v>
      </c>
      <c r="J111" s="47"/>
      <c r="K111" s="48"/>
      <c r="L111" t="s" s="49">
        <f>IF(J111&gt;0,VLOOKUP(J111,'Lookup'!$A$20:$B$35,2,FALSE),"")</f>
      </c>
      <c r="M111" s="58"/>
      <c r="N111" s="51">
        <v>1</v>
      </c>
    </row>
    <row r="112" ht="15.75" customHeight="1">
      <c r="A112" s="2"/>
      <c r="B112" s="52"/>
      <c r="C112" s="52"/>
      <c r="D112" s="52"/>
      <c r="E112" s="52"/>
      <c r="F112" s="52"/>
      <c r="G112" s="52"/>
      <c r="H112" s="2"/>
      <c r="I112" s="52"/>
      <c r="J112" s="52"/>
      <c r="K112" s="52"/>
      <c r="L112" s="52"/>
      <c r="M112" s="52"/>
      <c r="N112" s="52"/>
    </row>
    <row r="113" ht="15.75" customHeight="1">
      <c r="A113" s="18"/>
      <c r="B113" t="s" s="19">
        <v>20</v>
      </c>
      <c r="C113" s="20"/>
      <c r="D113" s="21"/>
      <c r="E113" s="21"/>
      <c r="F113" s="21"/>
      <c r="G113" s="23"/>
      <c r="H113" s="24"/>
      <c r="I113" t="s" s="19">
        <v>20</v>
      </c>
      <c r="J113" s="20"/>
      <c r="K113" s="21"/>
      <c r="L113" s="21"/>
      <c r="M113" s="21"/>
      <c r="N113" s="23"/>
    </row>
    <row r="114" ht="17" customHeight="1">
      <c r="A114" s="18"/>
      <c r="B114" t="s" s="26">
        <v>130</v>
      </c>
      <c r="C114" t="s" s="27">
        <v>131</v>
      </c>
      <c r="D114" t="s" s="28">
        <v>132</v>
      </c>
      <c r="E114" t="s" s="28">
        <v>133</v>
      </c>
      <c r="F114" t="s" s="27">
        <v>280</v>
      </c>
      <c r="G114" t="s" s="29">
        <v>127</v>
      </c>
      <c r="H114" s="24"/>
      <c r="I114" t="s" s="26">
        <v>130</v>
      </c>
      <c r="J114" t="s" s="27">
        <v>131</v>
      </c>
      <c r="K114" t="s" s="28">
        <v>132</v>
      </c>
      <c r="L114" t="s" s="28">
        <v>133</v>
      </c>
      <c r="M114" t="s" s="27">
        <v>280</v>
      </c>
      <c r="N114" t="s" s="29">
        <v>127</v>
      </c>
    </row>
    <row r="115" ht="16.5" customHeight="1">
      <c r="A115" s="18"/>
      <c r="B115" s="32">
        <v>1</v>
      </c>
      <c r="C115" s="53"/>
      <c r="D115" s="54"/>
      <c r="E115" t="s" s="5">
        <f>IF(C115&gt;0,VLOOKUP(C115,'Lookup'!$A$20:$B$35,2,FALSE),"")</f>
      </c>
      <c r="F115" s="61"/>
      <c r="G115" s="36">
        <v>16</v>
      </c>
      <c r="H115" s="24"/>
      <c r="I115" s="32">
        <v>1</v>
      </c>
      <c r="J115" s="53"/>
      <c r="K115" s="54"/>
      <c r="L115" t="s" s="5">
        <f>IF(J115&gt;0,VLOOKUP(J115,'Lookup'!$A$20:$B$35,2,FALSE),"")</f>
      </c>
      <c r="M115" s="61"/>
      <c r="N115" s="36">
        <v>12</v>
      </c>
    </row>
    <row r="116" ht="17" customHeight="1">
      <c r="A116" s="18"/>
      <c r="B116" s="38">
        <v>2</v>
      </c>
      <c r="C116" s="43"/>
      <c r="D116" s="44"/>
      <c r="E116" t="s" s="5">
        <f>IF(C116&gt;0,VLOOKUP(C116,'Lookup'!$A$20:$B$35,2,FALSE),"")</f>
      </c>
      <c r="F116" s="57"/>
      <c r="G116" s="42">
        <v>14</v>
      </c>
      <c r="H116" s="24"/>
      <c r="I116" s="38">
        <v>2</v>
      </c>
      <c r="J116" s="43"/>
      <c r="K116" s="44"/>
      <c r="L116" t="s" s="5">
        <f>IF(J116&gt;0,VLOOKUP(J116,'Lookup'!$A$20:$B$35,2,FALSE),"")</f>
      </c>
      <c r="M116" s="57"/>
      <c r="N116" s="42">
        <v>10</v>
      </c>
    </row>
    <row r="117" ht="17" customHeight="1">
      <c r="A117" s="18"/>
      <c r="B117" s="38">
        <v>3</v>
      </c>
      <c r="C117" s="43"/>
      <c r="D117" s="44"/>
      <c r="E117" t="s" s="5">
        <f>IF(C117&gt;0,VLOOKUP(C117,'Lookup'!$A$20:$B$35,2,FALSE),"")</f>
      </c>
      <c r="F117" s="57"/>
      <c r="G117" s="42">
        <v>12</v>
      </c>
      <c r="H117" s="24"/>
      <c r="I117" s="38">
        <v>3</v>
      </c>
      <c r="J117" s="43"/>
      <c r="K117" s="44"/>
      <c r="L117" t="s" s="5">
        <f>IF(J117&gt;0,VLOOKUP(J117,'Lookup'!$A$20:$B$35,2,FALSE),"")</f>
      </c>
      <c r="M117" s="57"/>
      <c r="N117" s="42">
        <v>8</v>
      </c>
    </row>
    <row r="118" ht="17" customHeight="1">
      <c r="A118" s="18"/>
      <c r="B118" s="38">
        <v>4</v>
      </c>
      <c r="C118" s="43"/>
      <c r="D118" s="44"/>
      <c r="E118" t="s" s="5">
        <f>IF(C118&gt;0,VLOOKUP(C118,'Lookup'!$A$20:$B$35,2,FALSE),"")</f>
      </c>
      <c r="F118" s="57"/>
      <c r="G118" s="42">
        <v>10</v>
      </c>
      <c r="H118" s="24"/>
      <c r="I118" s="38">
        <v>4</v>
      </c>
      <c r="J118" s="43"/>
      <c r="K118" s="44"/>
      <c r="L118" t="s" s="5">
        <f>IF(J118&gt;0,VLOOKUP(J118,'Lookup'!$A$20:$B$35,2,FALSE),"")</f>
      </c>
      <c r="M118" s="57"/>
      <c r="N118" s="42">
        <v>6</v>
      </c>
    </row>
    <row r="119" ht="17" customHeight="1">
      <c r="A119" s="18"/>
      <c r="B119" s="38">
        <v>5</v>
      </c>
      <c r="C119" s="43"/>
      <c r="D119" s="44"/>
      <c r="E119" t="s" s="5">
        <f>IF(C119&gt;0,VLOOKUP(C119,'Lookup'!$A$20:$B$35,2,FALSE),"")</f>
      </c>
      <c r="F119" s="57"/>
      <c r="G119" s="42">
        <v>8</v>
      </c>
      <c r="H119" s="24"/>
      <c r="I119" s="38">
        <v>5</v>
      </c>
      <c r="J119" s="43"/>
      <c r="K119" s="44"/>
      <c r="L119" t="s" s="5">
        <f>IF(J119&gt;0,VLOOKUP(J119,'Lookup'!$A$20:$B$35,2,FALSE),"")</f>
      </c>
      <c r="M119" s="57"/>
      <c r="N119" s="42">
        <v>4</v>
      </c>
    </row>
    <row r="120" ht="17" customHeight="1">
      <c r="A120" s="18"/>
      <c r="B120" s="38">
        <v>6</v>
      </c>
      <c r="C120" s="43"/>
      <c r="D120" s="44"/>
      <c r="E120" t="s" s="5">
        <f>IF(C120&gt;0,VLOOKUP(C120,'Lookup'!$A$20:$B$35,2,FALSE),"")</f>
      </c>
      <c r="F120" s="57"/>
      <c r="G120" s="42">
        <v>6</v>
      </c>
      <c r="H120" s="24"/>
      <c r="I120" s="38">
        <v>6</v>
      </c>
      <c r="J120" s="43"/>
      <c r="K120" s="44"/>
      <c r="L120" t="s" s="5">
        <f>IF(J120&gt;0,VLOOKUP(J120,'Lookup'!$A$20:$B$35,2,FALSE),"")</f>
      </c>
      <c r="M120" s="57"/>
      <c r="N120" s="42">
        <v>3</v>
      </c>
    </row>
    <row r="121" ht="17" customHeight="1">
      <c r="A121" s="18"/>
      <c r="B121" s="38">
        <v>7</v>
      </c>
      <c r="C121" s="43"/>
      <c r="D121" s="44"/>
      <c r="E121" t="s" s="5">
        <f>IF(C121&gt;0,VLOOKUP(C121,'Lookup'!$A$20:$B$35,2,FALSE),"")</f>
      </c>
      <c r="F121" s="57"/>
      <c r="G121" s="42">
        <v>4</v>
      </c>
      <c r="H121" s="24"/>
      <c r="I121" s="38">
        <v>7</v>
      </c>
      <c r="J121" s="43"/>
      <c r="K121" s="44"/>
      <c r="L121" t="s" s="5">
        <f>IF(J121&gt;0,VLOOKUP(J121,'Lookup'!$A$20:$B$35,2,FALSE),"")</f>
      </c>
      <c r="M121" s="57"/>
      <c r="N121" s="42">
        <v>2</v>
      </c>
    </row>
    <row r="122" ht="15.75" customHeight="1">
      <c r="A122" s="18"/>
      <c r="B122" s="46">
        <v>8</v>
      </c>
      <c r="C122" s="47"/>
      <c r="D122" s="48"/>
      <c r="E122" t="s" s="49">
        <f>IF(C122&gt;0,VLOOKUP(C122,'Lookup'!$A$20:$B$35,2,FALSE),"")</f>
      </c>
      <c r="F122" s="58"/>
      <c r="G122" s="51">
        <v>2</v>
      </c>
      <c r="H122" s="24"/>
      <c r="I122" s="46">
        <v>8</v>
      </c>
      <c r="J122" s="47"/>
      <c r="K122" s="48"/>
      <c r="L122" t="s" s="49">
        <f>IF(J122&gt;0,VLOOKUP(J122,'Lookup'!$A$20:$B$35,2,FALSE),"")</f>
      </c>
      <c r="M122" s="58"/>
      <c r="N122" s="51">
        <v>1</v>
      </c>
    </row>
    <row r="123" ht="15.75" customHeight="1">
      <c r="A123" s="2"/>
      <c r="B123" s="52"/>
      <c r="C123" s="52"/>
      <c r="D123" s="52"/>
      <c r="E123" s="52"/>
      <c r="F123" s="52"/>
      <c r="G123" s="52"/>
      <c r="H123" s="2"/>
      <c r="I123" s="52"/>
      <c r="J123" s="52"/>
      <c r="K123" s="52"/>
      <c r="L123" s="52"/>
      <c r="M123" s="52"/>
      <c r="N123" s="52"/>
    </row>
    <row r="124" ht="15.75" customHeight="1">
      <c r="A124" s="18"/>
      <c r="B124" t="s" s="19">
        <v>20</v>
      </c>
      <c r="C124" s="20"/>
      <c r="D124" s="21"/>
      <c r="E124" s="21"/>
      <c r="F124" s="21"/>
      <c r="G124" s="23"/>
      <c r="H124" s="24"/>
      <c r="I124" t="s" s="19">
        <v>20</v>
      </c>
      <c r="J124" s="20"/>
      <c r="K124" s="21"/>
      <c r="L124" s="21"/>
      <c r="M124" s="21"/>
      <c r="N124" s="23"/>
    </row>
    <row r="125" ht="17" customHeight="1">
      <c r="A125" s="18"/>
      <c r="B125" t="s" s="26">
        <v>130</v>
      </c>
      <c r="C125" t="s" s="27">
        <v>131</v>
      </c>
      <c r="D125" t="s" s="28">
        <v>132</v>
      </c>
      <c r="E125" t="s" s="28">
        <v>133</v>
      </c>
      <c r="F125" t="s" s="27">
        <v>280</v>
      </c>
      <c r="G125" t="s" s="29">
        <v>127</v>
      </c>
      <c r="H125" s="24"/>
      <c r="I125" t="s" s="26">
        <v>130</v>
      </c>
      <c r="J125" t="s" s="27">
        <v>131</v>
      </c>
      <c r="K125" t="s" s="28">
        <v>132</v>
      </c>
      <c r="L125" t="s" s="28">
        <v>133</v>
      </c>
      <c r="M125" t="s" s="27">
        <v>280</v>
      </c>
      <c r="N125" t="s" s="29">
        <v>127</v>
      </c>
    </row>
    <row r="126" ht="16.5" customHeight="1">
      <c r="A126" s="18"/>
      <c r="B126" s="32">
        <v>1</v>
      </c>
      <c r="C126" s="53"/>
      <c r="D126" s="54"/>
      <c r="E126" t="s" s="5">
        <f>IF(C126&gt;0,VLOOKUP(C126,'Lookup'!$A$20:$B$35,2,FALSE),"")</f>
      </c>
      <c r="F126" s="61"/>
      <c r="G126" s="36">
        <v>16</v>
      </c>
      <c r="H126" s="24"/>
      <c r="I126" s="32">
        <v>1</v>
      </c>
      <c r="J126" s="53"/>
      <c r="K126" s="54"/>
      <c r="L126" t="s" s="5">
        <f>IF(J126&gt;0,VLOOKUP(J126,'Lookup'!$A$20:$B$35,2,FALSE),"")</f>
      </c>
      <c r="M126" s="61"/>
      <c r="N126" s="36">
        <v>12</v>
      </c>
    </row>
    <row r="127" ht="17" customHeight="1">
      <c r="A127" s="18"/>
      <c r="B127" s="38">
        <v>2</v>
      </c>
      <c r="C127" s="43"/>
      <c r="D127" s="44"/>
      <c r="E127" t="s" s="5">
        <f>IF(C127&gt;0,VLOOKUP(C127,'Lookup'!$A$20:$B$35,2,FALSE),"")</f>
      </c>
      <c r="F127" s="57"/>
      <c r="G127" s="42">
        <v>14</v>
      </c>
      <c r="H127" s="24"/>
      <c r="I127" s="38">
        <v>2</v>
      </c>
      <c r="J127" s="43"/>
      <c r="K127" s="44"/>
      <c r="L127" t="s" s="5">
        <f>IF(J127&gt;0,VLOOKUP(J127,'Lookup'!$A$20:$B$35,2,FALSE),"")</f>
      </c>
      <c r="M127" s="57"/>
      <c r="N127" s="42">
        <v>10</v>
      </c>
    </row>
    <row r="128" ht="17" customHeight="1">
      <c r="A128" s="18"/>
      <c r="B128" s="38">
        <v>3</v>
      </c>
      <c r="C128" s="43"/>
      <c r="D128" s="44"/>
      <c r="E128" t="s" s="5">
        <f>IF(C128&gt;0,VLOOKUP(C128,'Lookup'!$A$20:$B$35,2,FALSE),"")</f>
      </c>
      <c r="F128" s="57"/>
      <c r="G128" s="42">
        <v>12</v>
      </c>
      <c r="H128" s="24"/>
      <c r="I128" s="38">
        <v>3</v>
      </c>
      <c r="J128" s="43"/>
      <c r="K128" s="44"/>
      <c r="L128" t="s" s="5">
        <f>IF(J128&gt;0,VLOOKUP(J128,'Lookup'!$A$20:$B$35,2,FALSE),"")</f>
      </c>
      <c r="M128" s="57"/>
      <c r="N128" s="42">
        <v>8</v>
      </c>
    </row>
    <row r="129" ht="17" customHeight="1">
      <c r="A129" s="18"/>
      <c r="B129" s="38">
        <v>4</v>
      </c>
      <c r="C129" s="43"/>
      <c r="D129" s="44"/>
      <c r="E129" t="s" s="5">
        <f>IF(C129&gt;0,VLOOKUP(C129,'Lookup'!$A$20:$B$35,2,FALSE),"")</f>
      </c>
      <c r="F129" s="57"/>
      <c r="G129" s="42">
        <v>10</v>
      </c>
      <c r="H129" s="24"/>
      <c r="I129" s="38">
        <v>4</v>
      </c>
      <c r="J129" s="43"/>
      <c r="K129" s="44"/>
      <c r="L129" t="s" s="5">
        <f>IF(J129&gt;0,VLOOKUP(J129,'Lookup'!$A$20:$B$35,2,FALSE),"")</f>
      </c>
      <c r="M129" s="57"/>
      <c r="N129" s="42">
        <v>6</v>
      </c>
    </row>
    <row r="130" ht="17" customHeight="1">
      <c r="A130" s="18"/>
      <c r="B130" s="38">
        <v>5</v>
      </c>
      <c r="C130" s="43"/>
      <c r="D130" s="44"/>
      <c r="E130" t="s" s="5">
        <f>IF(C130&gt;0,VLOOKUP(C130,'Lookup'!$A$20:$B$35,2,FALSE),"")</f>
      </c>
      <c r="F130" s="57"/>
      <c r="G130" s="42">
        <v>8</v>
      </c>
      <c r="H130" s="24"/>
      <c r="I130" s="38">
        <v>5</v>
      </c>
      <c r="J130" s="43"/>
      <c r="K130" s="44"/>
      <c r="L130" t="s" s="5">
        <f>IF(J130&gt;0,VLOOKUP(J130,'Lookup'!$A$20:$B$35,2,FALSE),"")</f>
      </c>
      <c r="M130" s="57"/>
      <c r="N130" s="42">
        <v>4</v>
      </c>
    </row>
    <row r="131" ht="17" customHeight="1">
      <c r="A131" s="18"/>
      <c r="B131" s="38">
        <v>6</v>
      </c>
      <c r="C131" s="43"/>
      <c r="D131" s="44"/>
      <c r="E131" t="s" s="5">
        <f>IF(C131&gt;0,VLOOKUP(C131,'Lookup'!$A$20:$B$35,2,FALSE),"")</f>
      </c>
      <c r="F131" s="57"/>
      <c r="G131" s="42">
        <v>6</v>
      </c>
      <c r="H131" s="24"/>
      <c r="I131" s="38">
        <v>6</v>
      </c>
      <c r="J131" s="43"/>
      <c r="K131" s="44"/>
      <c r="L131" t="s" s="5">
        <f>IF(J131&gt;0,VLOOKUP(J131,'Lookup'!$A$20:$B$35,2,FALSE),"")</f>
      </c>
      <c r="M131" s="57"/>
      <c r="N131" s="42">
        <v>3</v>
      </c>
    </row>
    <row r="132" ht="17" customHeight="1">
      <c r="A132" s="18"/>
      <c r="B132" s="38">
        <v>7</v>
      </c>
      <c r="C132" s="43"/>
      <c r="D132" s="44"/>
      <c r="E132" t="s" s="5">
        <f>IF(C132&gt;0,VLOOKUP(C132,'Lookup'!$A$20:$B$35,2,FALSE),"")</f>
      </c>
      <c r="F132" s="57"/>
      <c r="G132" s="42">
        <v>4</v>
      </c>
      <c r="H132" s="24"/>
      <c r="I132" s="38">
        <v>7</v>
      </c>
      <c r="J132" s="43"/>
      <c r="K132" s="44"/>
      <c r="L132" t="s" s="5">
        <f>IF(J132&gt;0,VLOOKUP(J132,'Lookup'!$A$20:$B$35,2,FALSE),"")</f>
      </c>
      <c r="M132" s="57"/>
      <c r="N132" s="42">
        <v>2</v>
      </c>
    </row>
    <row r="133" ht="15.75" customHeight="1">
      <c r="A133" s="18"/>
      <c r="B133" s="46">
        <v>8</v>
      </c>
      <c r="C133" s="47"/>
      <c r="D133" s="48"/>
      <c r="E133" t="s" s="49">
        <f>IF(C133&gt;0,VLOOKUP(C133,'Lookup'!$A$20:$B$35,2,FALSE),"")</f>
      </c>
      <c r="F133" s="58"/>
      <c r="G133" s="51">
        <v>2</v>
      </c>
      <c r="H133" s="24"/>
      <c r="I133" s="46">
        <v>8</v>
      </c>
      <c r="J133" s="47"/>
      <c r="K133" s="48"/>
      <c r="L133" t="s" s="49">
        <f>IF(J133&gt;0,VLOOKUP(J133,'Lookup'!$A$20:$B$35,2,FALSE),"")</f>
      </c>
      <c r="M133" s="58"/>
      <c r="N133" s="51">
        <v>1</v>
      </c>
    </row>
    <row r="134" ht="15.75" customHeight="1">
      <c r="A134" s="2"/>
      <c r="B134" s="52"/>
      <c r="C134" s="52"/>
      <c r="D134" s="52"/>
      <c r="E134" s="52"/>
      <c r="F134" s="52"/>
      <c r="G134" s="52"/>
      <c r="H134" s="2"/>
      <c r="I134" s="52"/>
      <c r="J134" s="52"/>
      <c r="K134" s="52"/>
      <c r="L134" s="52"/>
      <c r="M134" s="52"/>
      <c r="N134" s="52"/>
    </row>
    <row r="135" ht="15.75" customHeight="1">
      <c r="A135" s="18"/>
      <c r="B135" t="s" s="19">
        <v>20</v>
      </c>
      <c r="C135" s="20"/>
      <c r="D135" s="21"/>
      <c r="E135" s="21"/>
      <c r="F135" s="21"/>
      <c r="G135" s="23"/>
      <c r="H135" s="24"/>
      <c r="I135" t="s" s="19">
        <v>20</v>
      </c>
      <c r="J135" s="20"/>
      <c r="K135" s="21"/>
      <c r="L135" s="21"/>
      <c r="M135" s="21"/>
      <c r="N135" s="23"/>
    </row>
    <row r="136" ht="17" customHeight="1">
      <c r="A136" s="18"/>
      <c r="B136" t="s" s="26">
        <v>130</v>
      </c>
      <c r="C136" t="s" s="27">
        <v>131</v>
      </c>
      <c r="D136" t="s" s="28">
        <v>132</v>
      </c>
      <c r="E136" t="s" s="28">
        <v>133</v>
      </c>
      <c r="F136" t="s" s="27">
        <v>280</v>
      </c>
      <c r="G136" t="s" s="29">
        <v>127</v>
      </c>
      <c r="H136" s="24"/>
      <c r="I136" t="s" s="26">
        <v>130</v>
      </c>
      <c r="J136" t="s" s="27">
        <v>131</v>
      </c>
      <c r="K136" t="s" s="28">
        <v>132</v>
      </c>
      <c r="L136" t="s" s="28">
        <v>133</v>
      </c>
      <c r="M136" t="s" s="27">
        <v>280</v>
      </c>
      <c r="N136" t="s" s="29">
        <v>127</v>
      </c>
    </row>
    <row r="137" ht="16.5" customHeight="1">
      <c r="A137" s="18"/>
      <c r="B137" s="32">
        <v>1</v>
      </c>
      <c r="C137" s="53"/>
      <c r="D137" s="54"/>
      <c r="E137" t="s" s="5">
        <f>IF(C137&gt;0,VLOOKUP(C137,'Lookup'!$A$20:$B$35,2,FALSE),"")</f>
      </c>
      <c r="F137" s="61"/>
      <c r="G137" s="36">
        <v>16</v>
      </c>
      <c r="H137" s="24"/>
      <c r="I137" s="32">
        <v>1</v>
      </c>
      <c r="J137" s="53"/>
      <c r="K137" s="54"/>
      <c r="L137" t="s" s="5">
        <f>IF(J137&gt;0,VLOOKUP(J137,'Lookup'!$A$20:$B$35,2,FALSE),"")</f>
      </c>
      <c r="M137" s="61"/>
      <c r="N137" s="36">
        <v>12</v>
      </c>
    </row>
    <row r="138" ht="17" customHeight="1">
      <c r="A138" s="18"/>
      <c r="B138" s="38">
        <v>2</v>
      </c>
      <c r="C138" s="43"/>
      <c r="D138" s="44"/>
      <c r="E138" t="s" s="5">
        <f>IF(C138&gt;0,VLOOKUP(C138,'Lookup'!$A$20:$B$35,2,FALSE),"")</f>
      </c>
      <c r="F138" s="57"/>
      <c r="G138" s="42">
        <v>14</v>
      </c>
      <c r="H138" s="24"/>
      <c r="I138" s="38">
        <v>2</v>
      </c>
      <c r="J138" s="43"/>
      <c r="K138" s="44"/>
      <c r="L138" t="s" s="5">
        <f>IF(J138&gt;0,VLOOKUP(J138,'Lookup'!$A$20:$B$35,2,FALSE),"")</f>
      </c>
      <c r="M138" s="57"/>
      <c r="N138" s="42">
        <v>10</v>
      </c>
    </row>
    <row r="139" ht="17" customHeight="1">
      <c r="A139" s="18"/>
      <c r="B139" s="38">
        <v>3</v>
      </c>
      <c r="C139" s="43"/>
      <c r="D139" s="44"/>
      <c r="E139" t="s" s="5">
        <f>IF(C139&gt;0,VLOOKUP(C139,'Lookup'!$A$20:$B$35,2,FALSE),"")</f>
      </c>
      <c r="F139" s="57"/>
      <c r="G139" s="42">
        <v>12</v>
      </c>
      <c r="H139" s="24"/>
      <c r="I139" s="38">
        <v>3</v>
      </c>
      <c r="J139" s="43"/>
      <c r="K139" s="44"/>
      <c r="L139" t="s" s="5">
        <f>IF(J139&gt;0,VLOOKUP(J139,'Lookup'!$A$20:$B$35,2,FALSE),"")</f>
      </c>
      <c r="M139" s="57"/>
      <c r="N139" s="42">
        <v>8</v>
      </c>
    </row>
    <row r="140" ht="17" customHeight="1">
      <c r="A140" s="18"/>
      <c r="B140" s="38">
        <v>4</v>
      </c>
      <c r="C140" s="43"/>
      <c r="D140" s="44"/>
      <c r="E140" t="s" s="5">
        <f>IF(C140&gt;0,VLOOKUP(C140,'Lookup'!$A$20:$B$35,2,FALSE),"")</f>
      </c>
      <c r="F140" s="57"/>
      <c r="G140" s="42">
        <v>10</v>
      </c>
      <c r="H140" s="24"/>
      <c r="I140" s="38">
        <v>4</v>
      </c>
      <c r="J140" s="43"/>
      <c r="K140" s="44"/>
      <c r="L140" t="s" s="5">
        <f>IF(J140&gt;0,VLOOKUP(J140,'Lookup'!$A$20:$B$35,2,FALSE),"")</f>
      </c>
      <c r="M140" s="57"/>
      <c r="N140" s="42">
        <v>6</v>
      </c>
    </row>
    <row r="141" ht="17" customHeight="1">
      <c r="A141" s="18"/>
      <c r="B141" s="38">
        <v>5</v>
      </c>
      <c r="C141" s="43"/>
      <c r="D141" s="44"/>
      <c r="E141" t="s" s="5">
        <f>IF(C141&gt;0,VLOOKUP(C141,'Lookup'!$A$20:$B$35,2,FALSE),"")</f>
      </c>
      <c r="F141" s="57"/>
      <c r="G141" s="42">
        <v>8</v>
      </c>
      <c r="H141" s="24"/>
      <c r="I141" s="38">
        <v>5</v>
      </c>
      <c r="J141" s="43"/>
      <c r="K141" s="44"/>
      <c r="L141" t="s" s="5">
        <f>IF(J141&gt;0,VLOOKUP(J141,'Lookup'!$A$20:$B$35,2,FALSE),"")</f>
      </c>
      <c r="M141" s="57"/>
      <c r="N141" s="42">
        <v>4</v>
      </c>
    </row>
    <row r="142" ht="17" customHeight="1">
      <c r="A142" s="18"/>
      <c r="B142" s="38">
        <v>6</v>
      </c>
      <c r="C142" s="43"/>
      <c r="D142" s="44"/>
      <c r="E142" t="s" s="5">
        <f>IF(C142&gt;0,VLOOKUP(C142,'Lookup'!$A$20:$B$35,2,FALSE),"")</f>
      </c>
      <c r="F142" s="57"/>
      <c r="G142" s="42">
        <v>6</v>
      </c>
      <c r="H142" s="24"/>
      <c r="I142" s="38">
        <v>6</v>
      </c>
      <c r="J142" s="43"/>
      <c r="K142" s="44"/>
      <c r="L142" t="s" s="5">
        <f>IF(J142&gt;0,VLOOKUP(J142,'Lookup'!$A$20:$B$35,2,FALSE),"")</f>
      </c>
      <c r="M142" s="57"/>
      <c r="N142" s="42">
        <v>3</v>
      </c>
    </row>
    <row r="143" ht="17" customHeight="1">
      <c r="A143" s="18"/>
      <c r="B143" s="38">
        <v>7</v>
      </c>
      <c r="C143" s="43"/>
      <c r="D143" s="44"/>
      <c r="E143" t="s" s="5">
        <f>IF(C143&gt;0,VLOOKUP(C143,'Lookup'!$A$20:$B$35,2,FALSE),"")</f>
      </c>
      <c r="F143" s="57"/>
      <c r="G143" s="42">
        <v>4</v>
      </c>
      <c r="H143" s="24"/>
      <c r="I143" s="38">
        <v>7</v>
      </c>
      <c r="J143" s="43"/>
      <c r="K143" s="44"/>
      <c r="L143" t="s" s="5">
        <f>IF(J143&gt;0,VLOOKUP(J143,'Lookup'!$A$20:$B$35,2,FALSE),"")</f>
      </c>
      <c r="M143" s="57"/>
      <c r="N143" s="42">
        <v>2</v>
      </c>
    </row>
    <row r="144" ht="15.75" customHeight="1">
      <c r="A144" s="18"/>
      <c r="B144" s="46">
        <v>8</v>
      </c>
      <c r="C144" s="47"/>
      <c r="D144" s="48"/>
      <c r="E144" t="s" s="49">
        <f>IF(C144&gt;0,VLOOKUP(C144,'Lookup'!$A$20:$B$35,2,FALSE),"")</f>
      </c>
      <c r="F144" s="58"/>
      <c r="G144" s="51">
        <v>2</v>
      </c>
      <c r="H144" s="24"/>
      <c r="I144" s="46">
        <v>8</v>
      </c>
      <c r="J144" s="47"/>
      <c r="K144" s="48"/>
      <c r="L144" t="s" s="49">
        <f>IF(J144&gt;0,VLOOKUP(J144,'Lookup'!$A$20:$B$35,2,FALSE),"")</f>
      </c>
      <c r="M144" s="58"/>
      <c r="N144" s="51">
        <v>1</v>
      </c>
    </row>
    <row r="145" ht="15.75" customHeight="1">
      <c r="A145" s="2"/>
      <c r="B145" s="52"/>
      <c r="C145" s="52"/>
      <c r="D145" s="52"/>
      <c r="E145" s="52"/>
      <c r="F145" s="52"/>
      <c r="G145" s="52"/>
      <c r="H145" s="2"/>
      <c r="I145" s="52"/>
      <c r="J145" s="52"/>
      <c r="K145" s="52"/>
      <c r="L145" s="52"/>
      <c r="M145" s="52"/>
      <c r="N145" s="52"/>
    </row>
    <row r="146" ht="15.75" customHeight="1">
      <c r="A146" s="18"/>
      <c r="B146" t="s" s="19">
        <v>20</v>
      </c>
      <c r="C146" s="20"/>
      <c r="D146" s="21"/>
      <c r="E146" s="21"/>
      <c r="F146" s="21"/>
      <c r="G146" s="23"/>
      <c r="H146" s="24"/>
      <c r="I146" t="s" s="19">
        <v>20</v>
      </c>
      <c r="J146" s="20"/>
      <c r="K146" s="21"/>
      <c r="L146" s="21"/>
      <c r="M146" s="21"/>
      <c r="N146" s="23"/>
    </row>
    <row r="147" ht="17" customHeight="1">
      <c r="A147" s="18"/>
      <c r="B147" t="s" s="26">
        <v>130</v>
      </c>
      <c r="C147" t="s" s="27">
        <v>131</v>
      </c>
      <c r="D147" t="s" s="28">
        <v>132</v>
      </c>
      <c r="E147" t="s" s="28">
        <v>133</v>
      </c>
      <c r="F147" t="s" s="27">
        <v>280</v>
      </c>
      <c r="G147" t="s" s="29">
        <v>127</v>
      </c>
      <c r="H147" s="24"/>
      <c r="I147" t="s" s="26">
        <v>130</v>
      </c>
      <c r="J147" t="s" s="27">
        <v>131</v>
      </c>
      <c r="K147" t="s" s="28">
        <v>132</v>
      </c>
      <c r="L147" t="s" s="28">
        <v>133</v>
      </c>
      <c r="M147" t="s" s="27">
        <v>280</v>
      </c>
      <c r="N147" t="s" s="29">
        <v>127</v>
      </c>
    </row>
    <row r="148" ht="16.5" customHeight="1">
      <c r="A148" s="18"/>
      <c r="B148" s="32">
        <v>1</v>
      </c>
      <c r="C148" s="53"/>
      <c r="D148" s="54"/>
      <c r="E148" t="s" s="5">
        <f>IF(C148&gt;0,VLOOKUP(C148,'Lookup'!$A$20:$B$35,2,FALSE),"")</f>
      </c>
      <c r="F148" s="61"/>
      <c r="G148" s="36">
        <v>16</v>
      </c>
      <c r="H148" s="24"/>
      <c r="I148" s="32">
        <v>1</v>
      </c>
      <c r="J148" s="53"/>
      <c r="K148" s="54"/>
      <c r="L148" t="s" s="5">
        <f>IF(J148&gt;0,VLOOKUP(J148,'Lookup'!$A$20:$B$35,2,FALSE),"")</f>
      </c>
      <c r="M148" s="61"/>
      <c r="N148" s="36">
        <v>12</v>
      </c>
    </row>
    <row r="149" ht="17" customHeight="1">
      <c r="A149" s="18"/>
      <c r="B149" s="38">
        <v>2</v>
      </c>
      <c r="C149" s="43"/>
      <c r="D149" s="44"/>
      <c r="E149" t="s" s="5">
        <f>IF(C149&gt;0,VLOOKUP(C149,'Lookup'!$A$20:$B$35,2,FALSE),"")</f>
      </c>
      <c r="F149" s="57"/>
      <c r="G149" s="42">
        <v>14</v>
      </c>
      <c r="H149" s="24"/>
      <c r="I149" s="38">
        <v>2</v>
      </c>
      <c r="J149" s="43"/>
      <c r="K149" s="44"/>
      <c r="L149" t="s" s="5">
        <f>IF(J149&gt;0,VLOOKUP(J149,'Lookup'!$A$20:$B$35,2,FALSE),"")</f>
      </c>
      <c r="M149" s="57"/>
      <c r="N149" s="42">
        <v>10</v>
      </c>
    </row>
    <row r="150" ht="17" customHeight="1">
      <c r="A150" s="18"/>
      <c r="B150" s="38">
        <v>3</v>
      </c>
      <c r="C150" s="43"/>
      <c r="D150" s="44"/>
      <c r="E150" t="s" s="5">
        <f>IF(C150&gt;0,VLOOKUP(C150,'Lookup'!$A$20:$B$35,2,FALSE),"")</f>
      </c>
      <c r="F150" s="57"/>
      <c r="G150" s="42">
        <v>12</v>
      </c>
      <c r="H150" s="24"/>
      <c r="I150" s="38">
        <v>3</v>
      </c>
      <c r="J150" s="43"/>
      <c r="K150" s="44"/>
      <c r="L150" t="s" s="5">
        <f>IF(J150&gt;0,VLOOKUP(J150,'Lookup'!$A$20:$B$35,2,FALSE),"")</f>
      </c>
      <c r="M150" s="57"/>
      <c r="N150" s="42">
        <v>8</v>
      </c>
    </row>
    <row r="151" ht="17" customHeight="1">
      <c r="A151" s="18"/>
      <c r="B151" s="38">
        <v>4</v>
      </c>
      <c r="C151" s="43"/>
      <c r="D151" s="44"/>
      <c r="E151" t="s" s="5">
        <f>IF(C151&gt;0,VLOOKUP(C151,'Lookup'!$A$20:$B$35,2,FALSE),"")</f>
      </c>
      <c r="F151" s="57"/>
      <c r="G151" s="42">
        <v>10</v>
      </c>
      <c r="H151" s="24"/>
      <c r="I151" s="38">
        <v>4</v>
      </c>
      <c r="J151" s="43"/>
      <c r="K151" s="44"/>
      <c r="L151" t="s" s="5">
        <f>IF(J151&gt;0,VLOOKUP(J151,'Lookup'!$A$20:$B$35,2,FALSE),"")</f>
      </c>
      <c r="M151" s="57"/>
      <c r="N151" s="42">
        <v>6</v>
      </c>
    </row>
    <row r="152" ht="17" customHeight="1">
      <c r="A152" s="18"/>
      <c r="B152" s="38">
        <v>5</v>
      </c>
      <c r="C152" s="43"/>
      <c r="D152" s="44"/>
      <c r="E152" t="s" s="5">
        <f>IF(C152&gt;0,VLOOKUP(C152,'Lookup'!$A$20:$B$35,2,FALSE),"")</f>
      </c>
      <c r="F152" s="57"/>
      <c r="G152" s="42">
        <v>8</v>
      </c>
      <c r="H152" s="24"/>
      <c r="I152" s="38">
        <v>5</v>
      </c>
      <c r="J152" s="43"/>
      <c r="K152" s="44"/>
      <c r="L152" t="s" s="5">
        <f>IF(J152&gt;0,VLOOKUP(J152,'Lookup'!$A$20:$B$35,2,FALSE),"")</f>
      </c>
      <c r="M152" s="57"/>
      <c r="N152" s="42">
        <v>4</v>
      </c>
    </row>
    <row r="153" ht="17" customHeight="1">
      <c r="A153" s="18"/>
      <c r="B153" s="38">
        <v>6</v>
      </c>
      <c r="C153" s="43"/>
      <c r="D153" s="44"/>
      <c r="E153" t="s" s="5">
        <f>IF(C153&gt;0,VLOOKUP(C153,'Lookup'!$A$20:$B$35,2,FALSE),"")</f>
      </c>
      <c r="F153" s="57"/>
      <c r="G153" s="42">
        <v>6</v>
      </c>
      <c r="H153" s="24"/>
      <c r="I153" s="38">
        <v>6</v>
      </c>
      <c r="J153" s="43"/>
      <c r="K153" s="44"/>
      <c r="L153" t="s" s="5">
        <f>IF(J153&gt;0,VLOOKUP(J153,'Lookup'!$A$20:$B$35,2,FALSE),"")</f>
      </c>
      <c r="M153" s="57"/>
      <c r="N153" s="42">
        <v>3</v>
      </c>
    </row>
    <row r="154" ht="17" customHeight="1">
      <c r="A154" s="18"/>
      <c r="B154" s="38">
        <v>7</v>
      </c>
      <c r="C154" s="43"/>
      <c r="D154" s="44"/>
      <c r="E154" t="s" s="5">
        <f>IF(C154&gt;0,VLOOKUP(C154,'Lookup'!$A$20:$B$35,2,FALSE),"")</f>
      </c>
      <c r="F154" s="57"/>
      <c r="G154" s="42">
        <v>4</v>
      </c>
      <c r="H154" s="24"/>
      <c r="I154" s="38">
        <v>7</v>
      </c>
      <c r="J154" s="43"/>
      <c r="K154" s="44"/>
      <c r="L154" t="s" s="5">
        <f>IF(J154&gt;0,VLOOKUP(J154,'Lookup'!$A$20:$B$35,2,FALSE),"")</f>
      </c>
      <c r="M154" s="57"/>
      <c r="N154" s="42">
        <v>2</v>
      </c>
    </row>
    <row r="155" ht="15.75" customHeight="1">
      <c r="A155" s="18"/>
      <c r="B155" s="46">
        <v>8</v>
      </c>
      <c r="C155" s="47"/>
      <c r="D155" s="48"/>
      <c r="E155" t="s" s="49">
        <f>IF(C155&gt;0,VLOOKUP(C155,'Lookup'!$A$20:$B$35,2,FALSE),"")</f>
      </c>
      <c r="F155" s="58"/>
      <c r="G155" s="51">
        <v>2</v>
      </c>
      <c r="H155" s="24"/>
      <c r="I155" s="46">
        <v>8</v>
      </c>
      <c r="J155" s="47"/>
      <c r="K155" s="48"/>
      <c r="L155" t="s" s="49">
        <f>IF(J155&gt;0,VLOOKUP(J155,'Lookup'!$A$20:$B$35,2,FALSE),"")</f>
      </c>
      <c r="M155" s="58"/>
      <c r="N155" s="51">
        <v>1</v>
      </c>
    </row>
    <row r="156" ht="15.75" customHeight="1">
      <c r="A156" s="2"/>
      <c r="B156" s="52"/>
      <c r="C156" s="52"/>
      <c r="D156" s="52"/>
      <c r="E156" s="52"/>
      <c r="F156" s="52"/>
      <c r="G156" s="52"/>
      <c r="H156" s="2"/>
      <c r="I156" s="52"/>
      <c r="J156" s="52"/>
      <c r="K156" s="52"/>
      <c r="L156" s="52"/>
      <c r="M156" s="52"/>
      <c r="N156" s="52"/>
    </row>
    <row r="157" ht="15.75" customHeight="1">
      <c r="A157" s="18"/>
      <c r="B157" t="s" s="19">
        <v>20</v>
      </c>
      <c r="C157" s="20"/>
      <c r="D157" s="21"/>
      <c r="E157" s="21"/>
      <c r="F157" s="21"/>
      <c r="G157" s="23"/>
      <c r="H157" s="24"/>
      <c r="I157" t="s" s="19">
        <v>20</v>
      </c>
      <c r="J157" s="20"/>
      <c r="K157" s="21"/>
      <c r="L157" s="21"/>
      <c r="M157" s="21"/>
      <c r="N157" s="23"/>
    </row>
    <row r="158" ht="17" customHeight="1">
      <c r="A158" s="18"/>
      <c r="B158" t="s" s="26">
        <v>130</v>
      </c>
      <c r="C158" t="s" s="27">
        <v>131</v>
      </c>
      <c r="D158" t="s" s="28">
        <v>132</v>
      </c>
      <c r="E158" t="s" s="28">
        <v>133</v>
      </c>
      <c r="F158" t="s" s="27">
        <v>280</v>
      </c>
      <c r="G158" t="s" s="29">
        <v>127</v>
      </c>
      <c r="H158" s="24"/>
      <c r="I158" t="s" s="26">
        <v>130</v>
      </c>
      <c r="J158" t="s" s="27">
        <v>131</v>
      </c>
      <c r="K158" t="s" s="28">
        <v>132</v>
      </c>
      <c r="L158" t="s" s="28">
        <v>133</v>
      </c>
      <c r="M158" t="s" s="27">
        <v>280</v>
      </c>
      <c r="N158" t="s" s="29">
        <v>127</v>
      </c>
    </row>
    <row r="159" ht="16.5" customHeight="1">
      <c r="A159" s="18"/>
      <c r="B159" s="32">
        <v>1</v>
      </c>
      <c r="C159" s="53"/>
      <c r="D159" s="54"/>
      <c r="E159" t="s" s="5">
        <f>IF(C159&gt;0,VLOOKUP(C159,'Lookup'!$A$20:$B$35,2,FALSE),"")</f>
      </c>
      <c r="F159" s="61"/>
      <c r="G159" s="36">
        <v>16</v>
      </c>
      <c r="H159" s="24"/>
      <c r="I159" s="32">
        <v>1</v>
      </c>
      <c r="J159" s="53"/>
      <c r="K159" s="54"/>
      <c r="L159" t="s" s="5">
        <f>IF(J159&gt;0,VLOOKUP(J159,'Lookup'!$A$20:$B$35,2,FALSE),"")</f>
      </c>
      <c r="M159" s="61"/>
      <c r="N159" s="36">
        <v>12</v>
      </c>
    </row>
    <row r="160" ht="17" customHeight="1">
      <c r="A160" s="18"/>
      <c r="B160" s="38">
        <v>2</v>
      </c>
      <c r="C160" s="43"/>
      <c r="D160" s="44"/>
      <c r="E160" t="s" s="5">
        <f>IF(C160&gt;0,VLOOKUP(C160,'Lookup'!$A$20:$B$35,2,FALSE),"")</f>
      </c>
      <c r="F160" s="57"/>
      <c r="G160" s="42">
        <v>14</v>
      </c>
      <c r="H160" s="24"/>
      <c r="I160" s="38">
        <v>2</v>
      </c>
      <c r="J160" s="43"/>
      <c r="K160" s="44"/>
      <c r="L160" t="s" s="5">
        <f>IF(J160&gt;0,VLOOKUP(J160,'Lookup'!$A$20:$B$35,2,FALSE),"")</f>
      </c>
      <c r="M160" s="57"/>
      <c r="N160" s="42">
        <v>10</v>
      </c>
    </row>
    <row r="161" ht="17" customHeight="1">
      <c r="A161" s="18"/>
      <c r="B161" s="38">
        <v>3</v>
      </c>
      <c r="C161" s="43"/>
      <c r="D161" s="44"/>
      <c r="E161" t="s" s="5">
        <f>IF(C161&gt;0,VLOOKUP(C161,'Lookup'!$A$20:$B$35,2,FALSE),"")</f>
      </c>
      <c r="F161" s="57"/>
      <c r="G161" s="42">
        <v>12</v>
      </c>
      <c r="H161" s="24"/>
      <c r="I161" s="38">
        <v>3</v>
      </c>
      <c r="J161" s="43"/>
      <c r="K161" s="44"/>
      <c r="L161" t="s" s="5">
        <f>IF(J161&gt;0,VLOOKUP(J161,'Lookup'!$A$20:$B$35,2,FALSE),"")</f>
      </c>
      <c r="M161" s="57"/>
      <c r="N161" s="42">
        <v>8</v>
      </c>
    </row>
    <row r="162" ht="17" customHeight="1">
      <c r="A162" s="18"/>
      <c r="B162" s="38">
        <v>4</v>
      </c>
      <c r="C162" s="43"/>
      <c r="D162" s="44"/>
      <c r="E162" t="s" s="5">
        <f>IF(C162&gt;0,VLOOKUP(C162,'Lookup'!$A$20:$B$35,2,FALSE),"")</f>
      </c>
      <c r="F162" s="57"/>
      <c r="G162" s="42">
        <v>10</v>
      </c>
      <c r="H162" s="24"/>
      <c r="I162" s="38">
        <v>4</v>
      </c>
      <c r="J162" s="43"/>
      <c r="K162" s="44"/>
      <c r="L162" t="s" s="5">
        <f>IF(J162&gt;0,VLOOKUP(J162,'Lookup'!$A$20:$B$35,2,FALSE),"")</f>
      </c>
      <c r="M162" s="57"/>
      <c r="N162" s="42">
        <v>6</v>
      </c>
    </row>
    <row r="163" ht="17" customHeight="1">
      <c r="A163" s="18"/>
      <c r="B163" s="38">
        <v>5</v>
      </c>
      <c r="C163" s="43"/>
      <c r="D163" s="44"/>
      <c r="E163" t="s" s="5">
        <f>IF(C163&gt;0,VLOOKUP(C163,'Lookup'!$A$20:$B$35,2,FALSE),"")</f>
      </c>
      <c r="F163" s="57"/>
      <c r="G163" s="42">
        <v>8</v>
      </c>
      <c r="H163" s="24"/>
      <c r="I163" s="38">
        <v>5</v>
      </c>
      <c r="J163" s="43"/>
      <c r="K163" s="44"/>
      <c r="L163" t="s" s="5">
        <f>IF(J163&gt;0,VLOOKUP(J163,'Lookup'!$A$20:$B$35,2,FALSE),"")</f>
      </c>
      <c r="M163" s="57"/>
      <c r="N163" s="42">
        <v>4</v>
      </c>
    </row>
    <row r="164" ht="17" customHeight="1">
      <c r="A164" s="18"/>
      <c r="B164" s="38">
        <v>6</v>
      </c>
      <c r="C164" s="43"/>
      <c r="D164" s="44"/>
      <c r="E164" t="s" s="5">
        <f>IF(C164&gt;0,VLOOKUP(C164,'Lookup'!$A$20:$B$35,2,FALSE),"")</f>
      </c>
      <c r="F164" s="57"/>
      <c r="G164" s="42">
        <v>6</v>
      </c>
      <c r="H164" s="24"/>
      <c r="I164" s="38">
        <v>6</v>
      </c>
      <c r="J164" s="43"/>
      <c r="K164" s="44"/>
      <c r="L164" t="s" s="5">
        <f>IF(J164&gt;0,VLOOKUP(J164,'Lookup'!$A$20:$B$35,2,FALSE),"")</f>
      </c>
      <c r="M164" s="57"/>
      <c r="N164" s="42">
        <v>3</v>
      </c>
    </row>
    <row r="165" ht="17" customHeight="1">
      <c r="A165" s="18"/>
      <c r="B165" s="38">
        <v>7</v>
      </c>
      <c r="C165" s="43"/>
      <c r="D165" s="44"/>
      <c r="E165" t="s" s="5">
        <f>IF(C165&gt;0,VLOOKUP(C165,'Lookup'!$A$20:$B$35,2,FALSE),"")</f>
      </c>
      <c r="F165" s="57"/>
      <c r="G165" s="42">
        <v>4</v>
      </c>
      <c r="H165" s="24"/>
      <c r="I165" s="38">
        <v>7</v>
      </c>
      <c r="J165" s="43"/>
      <c r="K165" s="44"/>
      <c r="L165" t="s" s="5">
        <f>IF(J165&gt;0,VLOOKUP(J165,'Lookup'!$A$20:$B$35,2,FALSE),"")</f>
      </c>
      <c r="M165" s="57"/>
      <c r="N165" s="42">
        <v>2</v>
      </c>
    </row>
    <row r="166" ht="15.75" customHeight="1">
      <c r="A166" s="18"/>
      <c r="B166" s="46">
        <v>8</v>
      </c>
      <c r="C166" s="47"/>
      <c r="D166" s="48"/>
      <c r="E166" t="s" s="49">
        <f>IF(C166&gt;0,VLOOKUP(C166,'Lookup'!$A$20:$B$35,2,FALSE),"")</f>
      </c>
      <c r="F166" s="58"/>
      <c r="G166" s="51">
        <v>2</v>
      </c>
      <c r="H166" s="24"/>
      <c r="I166" s="46">
        <v>8</v>
      </c>
      <c r="J166" s="47"/>
      <c r="K166" s="48"/>
      <c r="L166" t="s" s="49">
        <f>IF(J166&gt;0,VLOOKUP(J166,'Lookup'!$A$20:$B$35,2,FALSE),"")</f>
      </c>
      <c r="M166" s="58"/>
      <c r="N166" s="51">
        <v>1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N234"/>
  <sheetViews>
    <sheetView workbookViewId="0" showGridLines="0" defaultGridColor="1"/>
  </sheetViews>
  <sheetFormatPr defaultColWidth="6.625" defaultRowHeight="15" customHeight="1" outlineLevelRow="0" outlineLevelCol="0"/>
  <cols>
    <col min="1" max="1" width="2.875" style="69" customWidth="1"/>
    <col min="2" max="2" width="4" style="69" customWidth="1"/>
    <col min="3" max="3" width="3.75" style="69" customWidth="1"/>
    <col min="4" max="4" width="13.25" style="69" customWidth="1"/>
    <col min="5" max="5" width="13.25" style="69" customWidth="1"/>
    <col min="6" max="6" width="6.875" style="69" customWidth="1"/>
    <col min="7" max="7" width="6.875" style="69" customWidth="1"/>
    <col min="8" max="8" width="6.875" style="69" customWidth="1"/>
    <col min="9" max="9" width="4.125" style="69" customWidth="1"/>
    <col min="10" max="10" width="3.375" style="69" customWidth="1"/>
    <col min="11" max="11" width="11.625" style="69" customWidth="1"/>
    <col min="12" max="12" width="12.625" style="69" customWidth="1"/>
    <col min="13" max="13" width="6.875" style="69" customWidth="1"/>
    <col min="14" max="14" width="6.875" style="69" customWidth="1"/>
    <col min="15" max="256" width="6.625" style="69" customWidth="1"/>
  </cols>
  <sheetData>
    <row r="1" ht="26.25" customHeight="1">
      <c r="A1" s="2"/>
      <c r="B1" s="2"/>
      <c r="C1" s="2"/>
      <c r="D1" s="2"/>
      <c r="E1" s="2"/>
      <c r="F1" s="2"/>
      <c r="G1" s="2"/>
      <c r="H1" t="s" s="15">
        <f>CONCATENATE("CSSAL ",'Lookup'!B4," ",'Lookup'!B6," ",'Lookup'!B8)</f>
        <v>128</v>
      </c>
      <c r="I1" s="2"/>
      <c r="J1" s="2"/>
      <c r="K1" s="2"/>
      <c r="L1" s="2"/>
      <c r="M1" s="2"/>
      <c r="N1" s="2"/>
    </row>
    <row r="2" ht="19.5" customHeight="1">
      <c r="A2" s="2"/>
      <c r="B2" t="s" s="16">
        <v>306</v>
      </c>
      <c r="C2" s="17"/>
      <c r="D2" s="17"/>
      <c r="E2" s="17"/>
      <c r="F2" s="17"/>
      <c r="G2" s="17"/>
      <c r="H2" s="2"/>
      <c r="I2" s="17"/>
      <c r="J2" s="17"/>
      <c r="K2" s="17"/>
      <c r="L2" s="17"/>
      <c r="M2" s="17"/>
      <c r="N2" s="17"/>
    </row>
    <row r="3" ht="15.75" customHeight="1">
      <c r="A3" s="18"/>
      <c r="B3" t="s" s="19">
        <v>30</v>
      </c>
      <c r="C3" s="20"/>
      <c r="D3" s="21"/>
      <c r="E3" s="21"/>
      <c r="F3" s="21"/>
      <c r="G3" s="23"/>
      <c r="H3" s="24"/>
      <c r="I3" t="s" s="19">
        <v>35</v>
      </c>
      <c r="J3" s="20"/>
      <c r="K3" s="21"/>
      <c r="L3" s="21"/>
      <c r="M3" s="21"/>
      <c r="N3" s="23"/>
    </row>
    <row r="4" ht="17" customHeight="1">
      <c r="A4" s="18"/>
      <c r="B4" t="s" s="26">
        <v>130</v>
      </c>
      <c r="C4" t="s" s="27">
        <v>131</v>
      </c>
      <c r="D4" t="s" s="28">
        <v>132</v>
      </c>
      <c r="E4" t="s" s="28">
        <v>133</v>
      </c>
      <c r="F4" t="s" s="27">
        <v>134</v>
      </c>
      <c r="G4" t="s" s="29">
        <v>127</v>
      </c>
      <c r="H4" s="24"/>
      <c r="I4" t="s" s="26">
        <v>130</v>
      </c>
      <c r="J4" t="s" s="27">
        <v>131</v>
      </c>
      <c r="K4" t="s" s="28">
        <v>132</v>
      </c>
      <c r="L4" t="s" s="28">
        <v>133</v>
      </c>
      <c r="M4" t="s" s="27">
        <v>134</v>
      </c>
      <c r="N4" t="s" s="29">
        <v>127</v>
      </c>
    </row>
    <row r="5" ht="16.5" customHeight="1">
      <c r="A5" s="18"/>
      <c r="B5" s="32">
        <v>1</v>
      </c>
      <c r="C5" s="33">
        <v>39</v>
      </c>
      <c r="D5" t="s" s="34">
        <v>307</v>
      </c>
      <c r="E5" t="s" s="5">
        <f>IF(C5&gt;0,VLOOKUP(C5,'Lookup'!$A$20:$B$35,2,FALSE),"")</f>
        <v>17</v>
      </c>
      <c r="F5" s="55">
        <v>46.29</v>
      </c>
      <c r="G5" s="36">
        <v>16</v>
      </c>
      <c r="H5" s="24"/>
      <c r="I5" s="32">
        <v>1</v>
      </c>
      <c r="J5" s="33">
        <v>44</v>
      </c>
      <c r="K5" t="s" s="34">
        <v>308</v>
      </c>
      <c r="L5" t="s" s="5">
        <f>IF(J5&gt;0,VLOOKUP(J5,'Lookup'!$A$20:$B$35,2,FALSE),"")</f>
        <v>19</v>
      </c>
      <c r="M5" s="55">
        <v>47.33</v>
      </c>
      <c r="N5" s="36">
        <v>12</v>
      </c>
    </row>
    <row r="6" ht="17" customHeight="1">
      <c r="A6" s="18"/>
      <c r="B6" s="38">
        <v>2</v>
      </c>
      <c r="C6" s="39">
        <v>31</v>
      </c>
      <c r="D6" t="s" s="40">
        <v>309</v>
      </c>
      <c r="E6" t="s" s="5">
        <f>IF(C6&gt;0,VLOOKUP(C6,'Lookup'!$A$20:$B$35,2,FALSE),"")</f>
        <v>13</v>
      </c>
      <c r="F6" s="56">
        <v>47.82</v>
      </c>
      <c r="G6" s="42">
        <v>14</v>
      </c>
      <c r="H6" s="24"/>
      <c r="I6" s="38">
        <v>2</v>
      </c>
      <c r="J6" s="39">
        <v>32</v>
      </c>
      <c r="K6" t="s" s="40">
        <v>310</v>
      </c>
      <c r="L6" t="s" s="5">
        <f>IF(J6&gt;0,VLOOKUP(J6,'Lookup'!$A$20:$B$35,2,FALSE),"")</f>
        <v>13</v>
      </c>
      <c r="M6" s="56">
        <v>49.85</v>
      </c>
      <c r="N6" s="42">
        <v>10</v>
      </c>
    </row>
    <row r="7" ht="17" customHeight="1">
      <c r="A7" s="18"/>
      <c r="B7" s="38">
        <v>3</v>
      </c>
      <c r="C7" s="39">
        <v>43</v>
      </c>
      <c r="D7" t="s" s="40">
        <v>311</v>
      </c>
      <c r="E7" t="s" s="5">
        <f>IF(C7&gt;0,VLOOKUP(C7,'Lookup'!$A$20:$B$35,2,FALSE),"")</f>
        <v>19</v>
      </c>
      <c r="F7" s="56">
        <v>48.5</v>
      </c>
      <c r="G7" s="42">
        <v>12</v>
      </c>
      <c r="H7" s="24"/>
      <c r="I7" s="38">
        <v>3</v>
      </c>
      <c r="J7" s="39">
        <v>40</v>
      </c>
      <c r="K7" t="s" s="40">
        <v>312</v>
      </c>
      <c r="L7" t="s" s="5">
        <f>IF(J7&gt;0,VLOOKUP(J7,'Lookup'!$A$20:$B$35,2,FALSE),"")</f>
        <v>17</v>
      </c>
      <c r="M7" s="56">
        <v>51.05</v>
      </c>
      <c r="N7" s="42">
        <v>8</v>
      </c>
    </row>
    <row r="8" ht="17" customHeight="1">
      <c r="A8" s="18"/>
      <c r="B8" s="38">
        <v>4</v>
      </c>
      <c r="C8" s="39">
        <v>41</v>
      </c>
      <c r="D8" t="s" s="40">
        <v>313</v>
      </c>
      <c r="E8" t="s" s="5">
        <f>IF(C8&gt;0,VLOOKUP(C8,'Lookup'!$A$20:$B$35,2,FALSE),"")</f>
        <v>18</v>
      </c>
      <c r="F8" s="56">
        <v>50.2</v>
      </c>
      <c r="G8" s="42">
        <v>10</v>
      </c>
      <c r="H8" s="24"/>
      <c r="I8" s="38">
        <v>4</v>
      </c>
      <c r="J8" s="43"/>
      <c r="K8" s="44"/>
      <c r="L8" t="s" s="5">
        <f>IF(J8&gt;0,VLOOKUP(J8,'Lookup'!$A$20:$B$35,2,FALSE),"")</f>
      </c>
      <c r="M8" s="57"/>
      <c r="N8" s="42">
        <v>6</v>
      </c>
    </row>
    <row r="9" ht="17" customHeight="1">
      <c r="A9" s="18"/>
      <c r="B9" s="38">
        <v>5</v>
      </c>
      <c r="C9" s="43"/>
      <c r="D9" s="44"/>
      <c r="E9" t="s" s="5">
        <f>IF(C9&gt;0,VLOOKUP(C9,'Lookup'!$A$20:$B$35,2,FALSE),"")</f>
      </c>
      <c r="F9" s="57"/>
      <c r="G9" s="42">
        <v>8</v>
      </c>
      <c r="H9" s="24"/>
      <c r="I9" s="38">
        <v>5</v>
      </c>
      <c r="J9" s="43"/>
      <c r="K9" s="44"/>
      <c r="L9" t="s" s="5">
        <f>IF(J9&gt;0,VLOOKUP(J9,'Lookup'!$A$20:$B$35,2,FALSE),"")</f>
      </c>
      <c r="M9" s="57"/>
      <c r="N9" s="42">
        <v>4</v>
      </c>
    </row>
    <row r="10" ht="17" customHeight="1">
      <c r="A10" s="18"/>
      <c r="B10" s="38">
        <v>6</v>
      </c>
      <c r="C10" s="43"/>
      <c r="D10" s="44"/>
      <c r="E10" t="s" s="5">
        <f>IF(C10&gt;0,VLOOKUP(C10,'Lookup'!$A$20:$B$35,2,FALSE),"")</f>
      </c>
      <c r="F10" s="57"/>
      <c r="G10" s="42">
        <v>6</v>
      </c>
      <c r="H10" s="24"/>
      <c r="I10" s="38">
        <v>6</v>
      </c>
      <c r="J10" s="43"/>
      <c r="K10" s="44"/>
      <c r="L10" t="s" s="5">
        <f>IF(J10&gt;0,VLOOKUP(J10,'Lookup'!$A$20:$B$35,2,FALSE),"")</f>
      </c>
      <c r="M10" s="57"/>
      <c r="N10" s="42">
        <v>3</v>
      </c>
    </row>
    <row r="11" ht="17" customHeight="1">
      <c r="A11" s="18"/>
      <c r="B11" s="38">
        <v>7</v>
      </c>
      <c r="C11" s="43"/>
      <c r="D11" s="44"/>
      <c r="E11" t="s" s="5">
        <f>IF(C11&gt;0,VLOOKUP(C11,'Lookup'!$A$20:$B$35,2,FALSE),"")</f>
      </c>
      <c r="F11" s="57"/>
      <c r="G11" s="42">
        <v>4</v>
      </c>
      <c r="H11" s="24"/>
      <c r="I11" s="38">
        <v>7</v>
      </c>
      <c r="J11" s="43"/>
      <c r="K11" s="44"/>
      <c r="L11" t="s" s="5">
        <f>IF(J11&gt;0,VLOOKUP(J11,'Lookup'!$A$20:$B$35,2,FALSE),"")</f>
      </c>
      <c r="M11" s="57"/>
      <c r="N11" s="42">
        <v>2</v>
      </c>
    </row>
    <row r="12" ht="15.75" customHeight="1">
      <c r="A12" s="18"/>
      <c r="B12" s="46">
        <v>8</v>
      </c>
      <c r="C12" s="47"/>
      <c r="D12" s="48"/>
      <c r="E12" t="s" s="49">
        <f>IF(C12&gt;0,VLOOKUP(C12,'Lookup'!$A$20:$B$35,2,FALSE),"")</f>
      </c>
      <c r="F12" s="58"/>
      <c r="G12" s="51">
        <v>2</v>
      </c>
      <c r="H12" s="24"/>
      <c r="I12" s="46">
        <v>8</v>
      </c>
      <c r="J12" s="47"/>
      <c r="K12" s="48"/>
      <c r="L12" t="s" s="49">
        <f>IF(J12&gt;0,VLOOKUP(J12,'Lookup'!$A$20:$B$35,2,FALSE),"")</f>
      </c>
      <c r="M12" s="58"/>
      <c r="N12" s="51">
        <v>1</v>
      </c>
    </row>
    <row r="13" ht="15.75" customHeight="1">
      <c r="A13" s="2"/>
      <c r="B13" s="52"/>
      <c r="C13" s="52"/>
      <c r="D13" s="52"/>
      <c r="E13" s="52"/>
      <c r="F13" s="52"/>
      <c r="G13" s="52"/>
      <c r="H13" s="2"/>
      <c r="I13" s="52"/>
      <c r="J13" s="52"/>
      <c r="K13" s="52"/>
      <c r="L13" s="52"/>
      <c r="M13" s="52"/>
      <c r="N13" s="52"/>
    </row>
    <row r="14" ht="15.75" customHeight="1">
      <c r="A14" s="18"/>
      <c r="B14" t="s" s="19">
        <v>39</v>
      </c>
      <c r="C14" s="20"/>
      <c r="D14" s="21"/>
      <c r="E14" s="21"/>
      <c r="F14" s="21"/>
      <c r="G14" s="23"/>
      <c r="H14" s="24"/>
      <c r="I14" t="s" s="19">
        <v>42</v>
      </c>
      <c r="J14" s="20"/>
      <c r="K14" s="21"/>
      <c r="L14" s="21"/>
      <c r="M14" s="21"/>
      <c r="N14" s="23"/>
    </row>
    <row r="15" ht="17" customHeight="1">
      <c r="A15" s="18"/>
      <c r="B15" t="s" s="26">
        <v>130</v>
      </c>
      <c r="C15" t="s" s="27">
        <v>131</v>
      </c>
      <c r="D15" t="s" s="28">
        <v>132</v>
      </c>
      <c r="E15" t="s" s="28">
        <v>133</v>
      </c>
      <c r="F15" t="s" s="27">
        <v>134</v>
      </c>
      <c r="G15" t="s" s="29">
        <v>127</v>
      </c>
      <c r="H15" s="24"/>
      <c r="I15" t="s" s="26">
        <v>130</v>
      </c>
      <c r="J15" t="s" s="27">
        <v>131</v>
      </c>
      <c r="K15" t="s" s="28">
        <v>132</v>
      </c>
      <c r="L15" t="s" s="28">
        <v>133</v>
      </c>
      <c r="M15" t="s" s="27">
        <v>134</v>
      </c>
      <c r="N15" t="s" s="29">
        <v>127</v>
      </c>
    </row>
    <row r="16" ht="16.5" customHeight="1">
      <c r="A16" s="18"/>
      <c r="B16" s="32">
        <v>1</v>
      </c>
      <c r="C16" s="33">
        <v>41</v>
      </c>
      <c r="D16" t="s" s="34">
        <v>314</v>
      </c>
      <c r="E16" t="s" s="5">
        <f>IF(C16&gt;0,VLOOKUP(C16,'Lookup'!$A$20:$B$35,2,FALSE),"")</f>
        <v>18</v>
      </c>
      <c r="F16" s="55">
        <v>62.91</v>
      </c>
      <c r="G16" s="36">
        <v>16</v>
      </c>
      <c r="H16" s="24"/>
      <c r="I16" s="32">
        <v>1</v>
      </c>
      <c r="J16" s="33">
        <v>44</v>
      </c>
      <c r="K16" t="s" s="34">
        <v>315</v>
      </c>
      <c r="L16" t="s" s="5">
        <f>IF(J16&gt;0,VLOOKUP(J16,'Lookup'!$A$20:$B$35,2,FALSE),"")</f>
        <v>19</v>
      </c>
      <c r="M16" s="55">
        <v>69.36</v>
      </c>
      <c r="N16" s="36">
        <v>12</v>
      </c>
    </row>
    <row r="17" ht="17" customHeight="1">
      <c r="A17" s="18"/>
      <c r="B17" s="38">
        <v>2</v>
      </c>
      <c r="C17" s="39">
        <v>43</v>
      </c>
      <c r="D17" t="s" s="40">
        <v>316</v>
      </c>
      <c r="E17" t="s" s="5">
        <f>IF(C17&gt;0,VLOOKUP(C17,'Lookup'!$A$20:$B$35,2,FALSE),"")</f>
        <v>19</v>
      </c>
      <c r="F17" s="56">
        <v>63.83</v>
      </c>
      <c r="G17" s="42">
        <v>14</v>
      </c>
      <c r="H17" s="24"/>
      <c r="I17" s="38">
        <v>2</v>
      </c>
      <c r="J17" s="43"/>
      <c r="K17" s="44"/>
      <c r="L17" t="s" s="5">
        <f>IF(J17&gt;0,VLOOKUP(J17,'Lookup'!$A$20:$B$35,2,FALSE),"")</f>
      </c>
      <c r="M17" s="57"/>
      <c r="N17" s="42">
        <v>10</v>
      </c>
    </row>
    <row r="18" ht="17" customHeight="1">
      <c r="A18" s="18"/>
      <c r="B18" s="38">
        <v>3</v>
      </c>
      <c r="C18" s="39">
        <v>31</v>
      </c>
      <c r="D18" t="s" s="40">
        <v>317</v>
      </c>
      <c r="E18" t="s" s="5">
        <f>IF(C18&gt;0,VLOOKUP(C18,'Lookup'!$A$20:$B$35,2,FALSE),"")</f>
        <v>13</v>
      </c>
      <c r="F18" s="56">
        <v>90.83</v>
      </c>
      <c r="G18" s="42">
        <v>12</v>
      </c>
      <c r="H18" s="24"/>
      <c r="I18" s="38">
        <v>3</v>
      </c>
      <c r="J18" s="43"/>
      <c r="K18" s="44"/>
      <c r="L18" t="s" s="5">
        <f>IF(J18&gt;0,VLOOKUP(J18,'Lookup'!$A$20:$B$35,2,FALSE),"")</f>
      </c>
      <c r="M18" s="57"/>
      <c r="N18" s="42">
        <v>8</v>
      </c>
    </row>
    <row r="19" ht="17" customHeight="1">
      <c r="A19" s="18"/>
      <c r="B19" s="38">
        <v>4</v>
      </c>
      <c r="C19" s="43"/>
      <c r="D19" s="44"/>
      <c r="E19" t="s" s="5">
        <f>IF(C19&gt;0,VLOOKUP(C19,'Lookup'!$A$20:$B$35,2,FALSE),"")</f>
      </c>
      <c r="F19" s="57"/>
      <c r="G19" s="42">
        <v>10</v>
      </c>
      <c r="H19" s="24"/>
      <c r="I19" s="38">
        <v>4</v>
      </c>
      <c r="J19" s="43"/>
      <c r="K19" s="44"/>
      <c r="L19" t="s" s="5">
        <f>IF(J19&gt;0,VLOOKUP(J19,'Lookup'!$A$20:$B$35,2,FALSE),"")</f>
      </c>
      <c r="M19" s="57"/>
      <c r="N19" s="42">
        <v>6</v>
      </c>
    </row>
    <row r="20" ht="17" customHeight="1">
      <c r="A20" s="18"/>
      <c r="B20" s="38">
        <v>5</v>
      </c>
      <c r="C20" s="43"/>
      <c r="D20" s="44"/>
      <c r="E20" t="s" s="5">
        <f>IF(C20&gt;0,VLOOKUP(C20,'Lookup'!$A$20:$B$35,2,FALSE),"")</f>
      </c>
      <c r="F20" s="57"/>
      <c r="G20" s="42">
        <v>8</v>
      </c>
      <c r="H20" s="24"/>
      <c r="I20" s="38">
        <v>5</v>
      </c>
      <c r="J20" s="43"/>
      <c r="K20" s="44"/>
      <c r="L20" t="s" s="5">
        <f>IF(J20&gt;0,VLOOKUP(J20,'Lookup'!$A$20:$B$35,2,FALSE),"")</f>
      </c>
      <c r="M20" s="57"/>
      <c r="N20" s="42">
        <v>4</v>
      </c>
    </row>
    <row r="21" ht="17" customHeight="1">
      <c r="A21" s="18"/>
      <c r="B21" s="38">
        <v>6</v>
      </c>
      <c r="C21" s="43"/>
      <c r="D21" s="44"/>
      <c r="E21" t="s" s="5">
        <f>IF(C21&gt;0,VLOOKUP(C21,'Lookup'!$A$20:$B$35,2,FALSE),"")</f>
      </c>
      <c r="F21" s="57"/>
      <c r="G21" s="42">
        <v>6</v>
      </c>
      <c r="H21" s="24"/>
      <c r="I21" s="38">
        <v>6</v>
      </c>
      <c r="J21" s="43"/>
      <c r="K21" s="44"/>
      <c r="L21" t="s" s="5">
        <f>IF(J21&gt;0,VLOOKUP(J21,'Lookup'!$A$20:$B$35,2,FALSE),"")</f>
      </c>
      <c r="M21" s="57"/>
      <c r="N21" s="42">
        <v>3</v>
      </c>
    </row>
    <row r="22" ht="17" customHeight="1">
      <c r="A22" s="18"/>
      <c r="B22" s="38">
        <v>7</v>
      </c>
      <c r="C22" s="43"/>
      <c r="D22" s="44"/>
      <c r="E22" t="s" s="5">
        <f>IF(C22&gt;0,VLOOKUP(C22,'Lookup'!$A$20:$B$35,2,FALSE),"")</f>
      </c>
      <c r="F22" s="57"/>
      <c r="G22" s="42">
        <v>4</v>
      </c>
      <c r="H22" s="24"/>
      <c r="I22" s="38">
        <v>7</v>
      </c>
      <c r="J22" s="43"/>
      <c r="K22" s="44"/>
      <c r="L22" t="s" s="5">
        <f>IF(J22&gt;0,VLOOKUP(J22,'Lookup'!$A$20:$B$35,2,FALSE),"")</f>
      </c>
      <c r="M22" s="57"/>
      <c r="N22" s="42">
        <v>2</v>
      </c>
    </row>
    <row r="23" ht="15.75" customHeight="1">
      <c r="A23" s="18"/>
      <c r="B23" s="46">
        <v>8</v>
      </c>
      <c r="C23" s="47"/>
      <c r="D23" s="48"/>
      <c r="E23" t="s" s="49">
        <f>IF(C23&gt;0,VLOOKUP(C23,'Lookup'!$A$20:$B$35,2,FALSE),"")</f>
      </c>
      <c r="F23" s="58"/>
      <c r="G23" s="51">
        <v>2</v>
      </c>
      <c r="H23" s="24"/>
      <c r="I23" s="46">
        <v>8</v>
      </c>
      <c r="J23" s="47"/>
      <c r="K23" s="48"/>
      <c r="L23" t="s" s="49">
        <f>IF(J23&gt;0,VLOOKUP(J23,'Lookup'!$A$20:$B$35,2,FALSE),"")</f>
      </c>
      <c r="M23" s="58"/>
      <c r="N23" s="51">
        <v>1</v>
      </c>
    </row>
    <row r="24" ht="15.75" customHeight="1">
      <c r="A24" s="2"/>
      <c r="B24" s="52"/>
      <c r="C24" s="52"/>
      <c r="D24" s="52"/>
      <c r="E24" s="52"/>
      <c r="F24" s="52"/>
      <c r="G24" s="52"/>
      <c r="H24" s="2"/>
      <c r="I24" s="52"/>
      <c r="J24" s="52"/>
      <c r="K24" s="52"/>
      <c r="L24" s="52"/>
      <c r="M24" s="52"/>
      <c r="N24" s="52"/>
    </row>
    <row r="25" ht="15.75" customHeight="1">
      <c r="A25" s="18"/>
      <c r="B25" t="s" s="19">
        <v>46</v>
      </c>
      <c r="C25" s="20"/>
      <c r="D25" s="21"/>
      <c r="E25" s="21"/>
      <c r="F25" s="21"/>
      <c r="G25" s="23"/>
      <c r="H25" s="24"/>
      <c r="I25" t="s" s="19">
        <v>50</v>
      </c>
      <c r="J25" s="20"/>
      <c r="K25" s="21"/>
      <c r="L25" s="21"/>
      <c r="M25" s="21"/>
      <c r="N25" s="23"/>
    </row>
    <row r="26" ht="17" customHeight="1">
      <c r="A26" s="18"/>
      <c r="B26" t="s" s="26">
        <v>130</v>
      </c>
      <c r="C26" t="s" s="27">
        <v>131</v>
      </c>
      <c r="D26" t="s" s="28">
        <v>132</v>
      </c>
      <c r="E26" t="s" s="28">
        <v>133</v>
      </c>
      <c r="F26" t="s" s="27">
        <v>134</v>
      </c>
      <c r="G26" t="s" s="29">
        <v>127</v>
      </c>
      <c r="H26" s="24"/>
      <c r="I26" t="s" s="26">
        <v>130</v>
      </c>
      <c r="J26" t="s" s="27">
        <v>131</v>
      </c>
      <c r="K26" t="s" s="28">
        <v>132</v>
      </c>
      <c r="L26" t="s" s="28">
        <v>133</v>
      </c>
      <c r="M26" t="s" s="27">
        <v>134</v>
      </c>
      <c r="N26" t="s" s="29">
        <v>127</v>
      </c>
    </row>
    <row r="27" ht="16.5" customHeight="1">
      <c r="A27" s="18"/>
      <c r="B27" s="32">
        <v>1</v>
      </c>
      <c r="C27" s="33">
        <v>43</v>
      </c>
      <c r="D27" t="s" s="34">
        <v>318</v>
      </c>
      <c r="E27" t="s" s="5">
        <f>IF(C27&gt;0,VLOOKUP(C27,'Lookup'!$A$20:$B$35,2,FALSE),"")</f>
        <v>19</v>
      </c>
      <c r="F27" s="55">
        <v>12.46</v>
      </c>
      <c r="G27" s="36">
        <v>16</v>
      </c>
      <c r="H27" s="24"/>
      <c r="I27" s="32">
        <v>1</v>
      </c>
      <c r="J27" s="33">
        <v>32</v>
      </c>
      <c r="K27" t="s" s="34">
        <v>319</v>
      </c>
      <c r="L27" t="s" s="5">
        <f>IF(J27&gt;0,VLOOKUP(J27,'Lookup'!$A$20:$B$35,2,FALSE),"")</f>
        <v>13</v>
      </c>
      <c r="M27" s="55">
        <v>13.01</v>
      </c>
      <c r="N27" s="36">
        <v>12</v>
      </c>
    </row>
    <row r="28" ht="17" customHeight="1">
      <c r="A28" s="18"/>
      <c r="B28" s="38">
        <v>2</v>
      </c>
      <c r="C28" s="39">
        <v>39</v>
      </c>
      <c r="D28" t="s" s="40">
        <v>320</v>
      </c>
      <c r="E28" t="s" s="5">
        <f>IF(C28&gt;0,VLOOKUP(C28,'Lookup'!$A$20:$B$35,2,FALSE),"")</f>
        <v>17</v>
      </c>
      <c r="F28" s="56">
        <v>12.47</v>
      </c>
      <c r="G28" s="42">
        <v>14</v>
      </c>
      <c r="H28" s="24"/>
      <c r="I28" s="38">
        <v>2</v>
      </c>
      <c r="J28" s="39">
        <v>44</v>
      </c>
      <c r="K28" t="s" s="40">
        <v>321</v>
      </c>
      <c r="L28" t="s" s="5">
        <f>IF(J28&gt;0,VLOOKUP(J28,'Lookup'!$A$20:$B$35,2,FALSE),"")</f>
        <v>19</v>
      </c>
      <c r="M28" s="56">
        <v>13.66</v>
      </c>
      <c r="N28" s="42">
        <v>10</v>
      </c>
    </row>
    <row r="29" ht="17" customHeight="1">
      <c r="A29" s="18"/>
      <c r="B29" s="38">
        <v>3</v>
      </c>
      <c r="C29" s="39">
        <v>31</v>
      </c>
      <c r="D29" t="s" s="40">
        <v>322</v>
      </c>
      <c r="E29" t="s" s="5">
        <f>IF(C29&gt;0,VLOOKUP(C29,'Lookup'!$A$20:$B$35,2,FALSE),"")</f>
        <v>13</v>
      </c>
      <c r="F29" s="56">
        <v>12.95</v>
      </c>
      <c r="G29" s="42">
        <v>12</v>
      </c>
      <c r="H29" s="24"/>
      <c r="I29" s="38">
        <v>3</v>
      </c>
      <c r="J29" s="39">
        <v>34</v>
      </c>
      <c r="K29" t="s" s="40">
        <v>323</v>
      </c>
      <c r="L29" t="s" s="5">
        <f>IF(J29&gt;0,VLOOKUP(J29,'Lookup'!$A$20:$B$35,2,FALSE),"")</f>
        <v>14</v>
      </c>
      <c r="M29" s="56">
        <v>13.83</v>
      </c>
      <c r="N29" s="42">
        <v>8</v>
      </c>
    </row>
    <row r="30" ht="17" customHeight="1">
      <c r="A30" s="18"/>
      <c r="B30" s="38">
        <v>4</v>
      </c>
      <c r="C30" s="39">
        <v>35</v>
      </c>
      <c r="D30" t="s" s="40">
        <v>324</v>
      </c>
      <c r="E30" t="s" s="5">
        <f>IF(C30&gt;0,VLOOKUP(C30,'Lookup'!$A$20:$B$35,2,FALSE),"")</f>
        <v>15</v>
      </c>
      <c r="F30" s="56">
        <v>13.3</v>
      </c>
      <c r="G30" s="42">
        <v>10</v>
      </c>
      <c r="H30" s="24"/>
      <c r="I30" s="38">
        <v>4</v>
      </c>
      <c r="J30" s="39">
        <v>40</v>
      </c>
      <c r="K30" t="s" s="40">
        <v>325</v>
      </c>
      <c r="L30" t="s" s="5">
        <f>IF(J30&gt;0,VLOOKUP(J30,'Lookup'!$A$20:$B$35,2,FALSE),"")</f>
        <v>17</v>
      </c>
      <c r="M30" s="56">
        <v>13.92</v>
      </c>
      <c r="N30" s="42">
        <v>6</v>
      </c>
    </row>
    <row r="31" ht="17" customHeight="1">
      <c r="A31" s="18"/>
      <c r="B31" s="38">
        <v>5</v>
      </c>
      <c r="C31" s="39">
        <v>33</v>
      </c>
      <c r="D31" t="s" s="40">
        <v>326</v>
      </c>
      <c r="E31" t="s" s="5">
        <f>IF(C31&gt;0,VLOOKUP(C31,'Lookup'!$A$20:$B$35,2,FALSE),"")</f>
        <v>14</v>
      </c>
      <c r="F31" s="56">
        <v>13.32</v>
      </c>
      <c r="G31" s="42">
        <v>8</v>
      </c>
      <c r="H31" s="24"/>
      <c r="I31" s="38">
        <v>5</v>
      </c>
      <c r="J31" s="39">
        <v>42</v>
      </c>
      <c r="K31" t="s" s="40">
        <v>327</v>
      </c>
      <c r="L31" t="s" s="5">
        <f>IF(J31&gt;0,VLOOKUP(J31,'Lookup'!$A$20:$B$35,2,FALSE),"")</f>
        <v>18</v>
      </c>
      <c r="M31" s="56">
        <v>14.19</v>
      </c>
      <c r="N31" s="42">
        <v>4</v>
      </c>
    </row>
    <row r="32" ht="17" customHeight="1">
      <c r="A32" s="18"/>
      <c r="B32" s="38">
        <v>6</v>
      </c>
      <c r="C32" s="39">
        <v>41</v>
      </c>
      <c r="D32" t="s" s="40">
        <v>328</v>
      </c>
      <c r="E32" t="s" s="5">
        <f>IF(C32&gt;0,VLOOKUP(C32,'Lookup'!$A$20:$B$35,2,FALSE),"")</f>
        <v>18</v>
      </c>
      <c r="F32" s="56">
        <v>13.83</v>
      </c>
      <c r="G32" s="42">
        <v>6</v>
      </c>
      <c r="H32" s="24"/>
      <c r="I32" s="38">
        <v>6</v>
      </c>
      <c r="J32" s="43"/>
      <c r="K32" s="44"/>
      <c r="L32" t="s" s="5">
        <f>IF(J32&gt;0,VLOOKUP(J32,'Lookup'!$A$20:$B$35,2,FALSE),"")</f>
      </c>
      <c r="M32" s="57"/>
      <c r="N32" s="42">
        <v>3</v>
      </c>
    </row>
    <row r="33" ht="17" customHeight="1">
      <c r="A33" s="18"/>
      <c r="B33" s="38">
        <v>7</v>
      </c>
      <c r="C33" s="43"/>
      <c r="D33" s="44"/>
      <c r="E33" t="s" s="5">
        <f>IF(C33&gt;0,VLOOKUP(C33,'Lookup'!$A$20:$B$35,2,FALSE),"")</f>
      </c>
      <c r="F33" s="57"/>
      <c r="G33" s="42">
        <v>4</v>
      </c>
      <c r="H33" s="24"/>
      <c r="I33" s="38">
        <v>7</v>
      </c>
      <c r="J33" s="43"/>
      <c r="K33" s="44"/>
      <c r="L33" t="s" s="5">
        <f>IF(J33&gt;0,VLOOKUP(J33,'Lookup'!$A$20:$B$35,2,FALSE),"")</f>
      </c>
      <c r="M33" s="57"/>
      <c r="N33" s="42">
        <v>2</v>
      </c>
    </row>
    <row r="34" ht="15.75" customHeight="1">
      <c r="A34" s="18"/>
      <c r="B34" s="46">
        <v>8</v>
      </c>
      <c r="C34" s="47"/>
      <c r="D34" s="48"/>
      <c r="E34" t="s" s="49">
        <f>IF(C34&gt;0,VLOOKUP(C34,'Lookup'!$A$20:$B$35,2,FALSE),"")</f>
      </c>
      <c r="F34" s="58"/>
      <c r="G34" s="51">
        <v>2</v>
      </c>
      <c r="H34" s="24"/>
      <c r="I34" s="46">
        <v>8</v>
      </c>
      <c r="J34" s="47"/>
      <c r="K34" s="48"/>
      <c r="L34" t="s" s="49">
        <f>IF(J34&gt;0,VLOOKUP(J34,'Lookup'!$A$20:$B$35,2,FALSE),"")</f>
      </c>
      <c r="M34" s="58"/>
      <c r="N34" s="51">
        <v>1</v>
      </c>
    </row>
    <row r="35" ht="15.75" customHeight="1">
      <c r="A35" s="2"/>
      <c r="B35" s="52"/>
      <c r="C35" s="52"/>
      <c r="D35" s="52"/>
      <c r="E35" s="52"/>
      <c r="F35" s="52"/>
      <c r="G35" s="52"/>
      <c r="H35" s="2"/>
      <c r="I35" s="52"/>
      <c r="J35" s="52"/>
      <c r="K35" s="52"/>
      <c r="L35" s="52"/>
      <c r="M35" s="52"/>
      <c r="N35" s="52"/>
    </row>
    <row r="36" ht="15.75" customHeight="1">
      <c r="A36" s="18"/>
      <c r="B36" t="s" s="19">
        <v>54</v>
      </c>
      <c r="C36" s="20"/>
      <c r="D36" s="21"/>
      <c r="E36" s="21"/>
      <c r="F36" s="21"/>
      <c r="G36" s="23"/>
      <c r="H36" s="24"/>
      <c r="I36" t="s" s="19">
        <v>58</v>
      </c>
      <c r="J36" s="20"/>
      <c r="K36" s="21"/>
      <c r="L36" s="21"/>
      <c r="M36" s="21"/>
      <c r="N36" s="23"/>
    </row>
    <row r="37" ht="17" customHeight="1">
      <c r="A37" s="18"/>
      <c r="B37" t="s" s="26">
        <v>130</v>
      </c>
      <c r="C37" t="s" s="27">
        <v>131</v>
      </c>
      <c r="D37" t="s" s="28">
        <v>132</v>
      </c>
      <c r="E37" t="s" s="28">
        <v>133</v>
      </c>
      <c r="F37" t="s" s="27">
        <v>134</v>
      </c>
      <c r="G37" t="s" s="29">
        <v>127</v>
      </c>
      <c r="H37" s="24"/>
      <c r="I37" t="s" s="26">
        <v>130</v>
      </c>
      <c r="J37" t="s" s="27">
        <v>131</v>
      </c>
      <c r="K37" t="s" s="28">
        <v>132</v>
      </c>
      <c r="L37" t="s" s="28">
        <v>133</v>
      </c>
      <c r="M37" t="s" s="27">
        <v>134</v>
      </c>
      <c r="N37" t="s" s="29">
        <v>127</v>
      </c>
    </row>
    <row r="38" ht="16.5" customHeight="1">
      <c r="A38" s="18"/>
      <c r="B38" s="32">
        <v>1</v>
      </c>
      <c r="C38" s="33">
        <v>39</v>
      </c>
      <c r="D38" t="s" s="34">
        <v>329</v>
      </c>
      <c r="E38" t="s" s="5">
        <f>IF(C38&gt;0,VLOOKUP(C38,'Lookup'!$A$20:$B$35,2,FALSE),"")</f>
        <v>17</v>
      </c>
      <c r="F38" s="55">
        <v>14.48</v>
      </c>
      <c r="G38" s="36">
        <v>16</v>
      </c>
      <c r="H38" s="24"/>
      <c r="I38" s="32">
        <v>1</v>
      </c>
      <c r="J38" s="33">
        <v>40</v>
      </c>
      <c r="K38" t="s" s="34">
        <v>330</v>
      </c>
      <c r="L38" t="s" s="5">
        <f>IF(J38&gt;0,VLOOKUP(J38,'Lookup'!$A$20:$B$35,2,FALSE),"")</f>
        <v>17</v>
      </c>
      <c r="M38" t="s" s="55">
        <v>331</v>
      </c>
      <c r="N38" s="36">
        <v>12</v>
      </c>
    </row>
    <row r="39" ht="17" customHeight="1">
      <c r="A39" s="18"/>
      <c r="B39" s="38">
        <v>2</v>
      </c>
      <c r="C39" s="39">
        <v>43</v>
      </c>
      <c r="D39" t="s" s="40">
        <v>332</v>
      </c>
      <c r="E39" t="s" s="5">
        <f>IF(C39&gt;0,VLOOKUP(C39,'Lookup'!$A$20:$B$35,2,FALSE),"")</f>
        <v>19</v>
      </c>
      <c r="F39" s="56">
        <v>14.61</v>
      </c>
      <c r="G39" s="42">
        <v>14</v>
      </c>
      <c r="H39" s="24"/>
      <c r="I39" s="38">
        <v>2</v>
      </c>
      <c r="J39" s="39">
        <v>44</v>
      </c>
      <c r="K39" t="s" s="40">
        <v>333</v>
      </c>
      <c r="L39" t="s" s="5">
        <f>IF(J39&gt;0,VLOOKUP(J39,'Lookup'!$A$20:$B$35,2,FALSE),"")</f>
        <v>19</v>
      </c>
      <c r="M39" s="56">
        <v>15.94</v>
      </c>
      <c r="N39" s="42">
        <v>10</v>
      </c>
    </row>
    <row r="40" ht="17" customHeight="1">
      <c r="A40" s="18"/>
      <c r="B40" s="38">
        <v>3</v>
      </c>
      <c r="C40" s="39">
        <v>35</v>
      </c>
      <c r="D40" t="s" s="40">
        <v>334</v>
      </c>
      <c r="E40" t="s" s="5">
        <f>IF(C40&gt;0,VLOOKUP(C40,'Lookup'!$A$20:$B$35,2,FALSE),"")</f>
        <v>15</v>
      </c>
      <c r="F40" s="56">
        <v>15.22</v>
      </c>
      <c r="G40" s="42">
        <v>12</v>
      </c>
      <c r="H40" s="24"/>
      <c r="I40" s="38">
        <v>3</v>
      </c>
      <c r="J40" s="39">
        <v>34</v>
      </c>
      <c r="K40" t="s" s="40">
        <v>335</v>
      </c>
      <c r="L40" t="s" s="5">
        <f>IF(J40&gt;0,VLOOKUP(J40,'Lookup'!$A$20:$B$35,2,FALSE),"")</f>
        <v>14</v>
      </c>
      <c r="M40" s="56">
        <v>16.15</v>
      </c>
      <c r="N40" s="42">
        <v>8</v>
      </c>
    </row>
    <row r="41" ht="17" customHeight="1">
      <c r="A41" s="18"/>
      <c r="B41" s="38">
        <v>4</v>
      </c>
      <c r="C41" s="39">
        <v>41</v>
      </c>
      <c r="D41" t="s" s="40">
        <v>336</v>
      </c>
      <c r="E41" t="s" s="5">
        <f>IF(C41&gt;0,VLOOKUP(C41,'Lookup'!$A$20:$B$35,2,FALSE),"")</f>
        <v>18</v>
      </c>
      <c r="F41" s="56">
        <v>15.28</v>
      </c>
      <c r="G41" s="42">
        <v>10</v>
      </c>
      <c r="H41" s="24"/>
      <c r="I41" s="38">
        <v>4</v>
      </c>
      <c r="J41" s="39">
        <v>32</v>
      </c>
      <c r="K41" t="s" s="40">
        <v>337</v>
      </c>
      <c r="L41" t="s" s="5">
        <f>IF(J41&gt;0,VLOOKUP(J41,'Lookup'!$A$20:$B$35,2,FALSE),"")</f>
        <v>13</v>
      </c>
      <c r="M41" s="56">
        <v>16.29</v>
      </c>
      <c r="N41" s="42">
        <v>6</v>
      </c>
    </row>
    <row r="42" ht="17" customHeight="1">
      <c r="A42" s="18"/>
      <c r="B42" s="38">
        <v>5</v>
      </c>
      <c r="C42" s="39">
        <v>31</v>
      </c>
      <c r="D42" t="s" s="40">
        <v>338</v>
      </c>
      <c r="E42" t="s" s="5">
        <f>IF(C42&gt;0,VLOOKUP(C42,'Lookup'!$A$20:$B$35,2,FALSE),"")</f>
        <v>13</v>
      </c>
      <c r="F42" s="56">
        <v>15.6</v>
      </c>
      <c r="G42" s="42">
        <v>8</v>
      </c>
      <c r="H42" s="24"/>
      <c r="I42" s="38">
        <v>5</v>
      </c>
      <c r="J42" s="39">
        <v>42</v>
      </c>
      <c r="K42" t="s" s="40">
        <v>339</v>
      </c>
      <c r="L42" t="s" s="5">
        <f>IF(J42&gt;0,VLOOKUP(J42,'Lookup'!$A$20:$B$35,2,FALSE),"")</f>
        <v>18</v>
      </c>
      <c r="M42" s="56">
        <v>17.39</v>
      </c>
      <c r="N42" s="42">
        <v>4</v>
      </c>
    </row>
    <row r="43" ht="17" customHeight="1">
      <c r="A43" s="18"/>
      <c r="B43" s="38">
        <v>6</v>
      </c>
      <c r="C43" s="39">
        <v>37</v>
      </c>
      <c r="D43" t="s" s="40">
        <v>340</v>
      </c>
      <c r="E43" t="s" s="5">
        <f>IF(C43&gt;0,VLOOKUP(C43,'Lookup'!$A$20:$B$35,2,FALSE),"")</f>
        <v>16</v>
      </c>
      <c r="F43" s="56">
        <v>15.78</v>
      </c>
      <c r="G43" s="42">
        <v>6</v>
      </c>
      <c r="H43" s="24"/>
      <c r="I43" s="38">
        <v>6</v>
      </c>
      <c r="J43" s="43"/>
      <c r="K43" s="44"/>
      <c r="L43" t="s" s="5">
        <f>IF(J43&gt;0,VLOOKUP(J43,'Lookup'!$A$20:$B$35,2,FALSE),"")</f>
      </c>
      <c r="M43" s="57"/>
      <c r="N43" s="42">
        <v>3</v>
      </c>
    </row>
    <row r="44" ht="17" customHeight="1">
      <c r="A44" s="18"/>
      <c r="B44" s="38">
        <v>7</v>
      </c>
      <c r="C44" s="39">
        <v>33</v>
      </c>
      <c r="D44" t="s" s="40">
        <v>341</v>
      </c>
      <c r="E44" t="s" s="5">
        <f>IF(C44&gt;0,VLOOKUP(C44,'Lookup'!$A$20:$B$35,2,FALSE),"")</f>
        <v>14</v>
      </c>
      <c r="F44" s="56">
        <v>17.7</v>
      </c>
      <c r="G44" s="42">
        <v>4</v>
      </c>
      <c r="H44" s="24"/>
      <c r="I44" s="38">
        <v>7</v>
      </c>
      <c r="J44" s="43"/>
      <c r="K44" s="44"/>
      <c r="L44" t="s" s="5">
        <f>IF(J44&gt;0,VLOOKUP(J44,'Lookup'!$A$20:$B$35,2,FALSE),"")</f>
      </c>
      <c r="M44" s="57"/>
      <c r="N44" s="42">
        <v>2</v>
      </c>
    </row>
    <row r="45" ht="15.75" customHeight="1">
      <c r="A45" s="18"/>
      <c r="B45" s="46">
        <v>8</v>
      </c>
      <c r="C45" s="47"/>
      <c r="D45" s="48"/>
      <c r="E45" t="s" s="49">
        <f>IF(C45&gt;0,VLOOKUP(C45,'Lookup'!$A$20:$B$35,2,FALSE),"")</f>
      </c>
      <c r="F45" s="58"/>
      <c r="G45" s="51">
        <v>2</v>
      </c>
      <c r="H45" s="24"/>
      <c r="I45" s="46">
        <v>8</v>
      </c>
      <c r="J45" s="47"/>
      <c r="K45" s="48"/>
      <c r="L45" t="s" s="49">
        <f>IF(J45&gt;0,VLOOKUP(J45,'Lookup'!$A$20:$B$35,2,FALSE),"")</f>
      </c>
      <c r="M45" s="58"/>
      <c r="N45" s="51">
        <v>1</v>
      </c>
    </row>
    <row r="46" ht="15.75" customHeight="1">
      <c r="A46" s="2"/>
      <c r="B46" s="52"/>
      <c r="C46" s="52"/>
      <c r="D46" s="52"/>
      <c r="E46" s="52"/>
      <c r="F46" s="52"/>
      <c r="G46" s="52"/>
      <c r="H46" s="2"/>
      <c r="I46" s="52"/>
      <c r="J46" s="52"/>
      <c r="K46" s="52"/>
      <c r="L46" s="52"/>
      <c r="M46" s="52"/>
      <c r="N46" s="52"/>
    </row>
    <row r="47" ht="15.75" customHeight="1">
      <c r="A47" s="18"/>
      <c r="B47" t="s" s="19">
        <v>62</v>
      </c>
      <c r="C47" s="20"/>
      <c r="D47" s="21"/>
      <c r="E47" s="21"/>
      <c r="F47" s="21"/>
      <c r="G47" s="23"/>
      <c r="H47" s="24"/>
      <c r="I47" t="s" s="19">
        <v>66</v>
      </c>
      <c r="J47" s="20"/>
      <c r="K47" s="21"/>
      <c r="L47" s="21"/>
      <c r="M47" s="21"/>
      <c r="N47" s="23"/>
    </row>
    <row r="48" ht="17" customHeight="1">
      <c r="A48" s="18"/>
      <c r="B48" t="s" s="26">
        <v>130</v>
      </c>
      <c r="C48" t="s" s="27">
        <v>131</v>
      </c>
      <c r="D48" t="s" s="28">
        <v>132</v>
      </c>
      <c r="E48" t="s" s="28">
        <v>133</v>
      </c>
      <c r="F48" t="s" s="27">
        <v>134</v>
      </c>
      <c r="G48" t="s" s="29">
        <v>127</v>
      </c>
      <c r="H48" s="24"/>
      <c r="I48" t="s" s="26">
        <v>130</v>
      </c>
      <c r="J48" t="s" s="27">
        <v>131</v>
      </c>
      <c r="K48" t="s" s="28">
        <v>132</v>
      </c>
      <c r="L48" t="s" s="28">
        <v>133</v>
      </c>
      <c r="M48" t="s" s="27">
        <v>134</v>
      </c>
      <c r="N48" t="s" s="29">
        <v>127</v>
      </c>
    </row>
    <row r="49" ht="16.5" customHeight="1">
      <c r="A49" s="18"/>
      <c r="B49" s="32">
        <v>1</v>
      </c>
      <c r="C49" s="33">
        <v>35</v>
      </c>
      <c r="D49" t="s" s="34">
        <v>342</v>
      </c>
      <c r="E49" t="s" s="5">
        <f>IF(C49&gt;0,VLOOKUP(C49,'Lookup'!$A$20:$B$35,2,FALSE),"")</f>
        <v>15</v>
      </c>
      <c r="F49" s="55">
        <v>12.83</v>
      </c>
      <c r="G49" s="36">
        <v>16</v>
      </c>
      <c r="H49" s="24"/>
      <c r="I49" s="32">
        <v>1</v>
      </c>
      <c r="J49" s="33">
        <v>44</v>
      </c>
      <c r="K49" t="s" s="34">
        <v>343</v>
      </c>
      <c r="L49" t="s" s="5">
        <f>IF(J49&gt;0,VLOOKUP(J49,'Lookup'!$A$20:$B$35,2,FALSE),"")</f>
        <v>19</v>
      </c>
      <c r="M49" s="55">
        <v>13.87</v>
      </c>
      <c r="N49" s="36">
        <v>12</v>
      </c>
    </row>
    <row r="50" ht="17" customHeight="1">
      <c r="A50" s="18"/>
      <c r="B50" s="38">
        <v>2</v>
      </c>
      <c r="C50" s="39">
        <v>43</v>
      </c>
      <c r="D50" t="s" s="40">
        <v>344</v>
      </c>
      <c r="E50" t="s" s="5">
        <f>IF(C50&gt;0,VLOOKUP(C50,'Lookup'!$A$20:$B$35,2,FALSE),"")</f>
        <v>19</v>
      </c>
      <c r="F50" s="56">
        <v>13.22</v>
      </c>
      <c r="G50" s="42">
        <v>14</v>
      </c>
      <c r="H50" s="24"/>
      <c r="I50" s="38">
        <v>2</v>
      </c>
      <c r="J50" s="39">
        <v>40</v>
      </c>
      <c r="K50" t="s" s="40">
        <v>345</v>
      </c>
      <c r="L50" t="s" s="5">
        <f>IF(J50&gt;0,VLOOKUP(J50,'Lookup'!$A$20:$B$35,2,FALSE),"")</f>
        <v>17</v>
      </c>
      <c r="M50" s="56">
        <v>14.24</v>
      </c>
      <c r="N50" s="42">
        <v>10</v>
      </c>
    </row>
    <row r="51" ht="17" customHeight="1">
      <c r="A51" s="18"/>
      <c r="B51" s="38">
        <v>3</v>
      </c>
      <c r="C51" s="39">
        <v>37</v>
      </c>
      <c r="D51" t="s" s="40">
        <v>346</v>
      </c>
      <c r="E51" t="s" s="5">
        <f>IF(C51&gt;0,VLOOKUP(C51,'Lookup'!$A$20:$B$35,2,FALSE),"")</f>
        <v>16</v>
      </c>
      <c r="F51" s="56">
        <v>14.31</v>
      </c>
      <c r="G51" s="42">
        <v>12</v>
      </c>
      <c r="H51" s="24"/>
      <c r="I51" s="38">
        <v>3</v>
      </c>
      <c r="J51" s="39">
        <v>34</v>
      </c>
      <c r="K51" t="s" s="40">
        <v>347</v>
      </c>
      <c r="L51" t="s" s="5">
        <f>IF(J51&gt;0,VLOOKUP(J51,'Lookup'!$A$20:$B$35,2,FALSE),"")</f>
        <v>14</v>
      </c>
      <c r="M51" s="56">
        <v>14.37</v>
      </c>
      <c r="N51" s="42">
        <v>8</v>
      </c>
    </row>
    <row r="52" ht="17" customHeight="1">
      <c r="A52" s="18"/>
      <c r="B52" s="38">
        <v>4</v>
      </c>
      <c r="C52" s="39">
        <v>41</v>
      </c>
      <c r="D52" t="s" s="40">
        <v>348</v>
      </c>
      <c r="E52" t="s" s="5">
        <f>IF(C52&gt;0,VLOOKUP(C52,'Lookup'!$A$20:$B$35,2,FALSE),"")</f>
        <v>18</v>
      </c>
      <c r="F52" s="56">
        <v>14.34</v>
      </c>
      <c r="G52" s="42">
        <v>10</v>
      </c>
      <c r="H52" s="24"/>
      <c r="I52" s="38">
        <v>4</v>
      </c>
      <c r="J52" s="39">
        <v>32</v>
      </c>
      <c r="K52" t="s" s="40">
        <v>349</v>
      </c>
      <c r="L52" t="s" s="5">
        <f>IF(J52&gt;0,VLOOKUP(J52,'Lookup'!$A$20:$B$35,2,FALSE),"")</f>
        <v>13</v>
      </c>
      <c r="M52" s="56">
        <v>14.71</v>
      </c>
      <c r="N52" s="42">
        <v>6</v>
      </c>
    </row>
    <row r="53" ht="17" customHeight="1">
      <c r="A53" s="18"/>
      <c r="B53" s="38">
        <v>5</v>
      </c>
      <c r="C53" s="39">
        <v>39</v>
      </c>
      <c r="D53" t="s" s="40">
        <v>350</v>
      </c>
      <c r="E53" t="s" s="5">
        <f>IF(C53&gt;0,VLOOKUP(C53,'Lookup'!$A$20:$B$35,2,FALSE),"")</f>
        <v>17</v>
      </c>
      <c r="F53" s="56">
        <v>14.66</v>
      </c>
      <c r="G53" s="42">
        <v>8</v>
      </c>
      <c r="H53" s="24"/>
      <c r="I53" s="38">
        <v>5</v>
      </c>
      <c r="J53" s="39">
        <v>36</v>
      </c>
      <c r="K53" t="s" s="40">
        <v>351</v>
      </c>
      <c r="L53" t="s" s="5">
        <f>IF(J53&gt;0,VLOOKUP(J53,'Lookup'!$A$20:$B$35,2,FALSE),"")</f>
        <v>15</v>
      </c>
      <c r="M53" s="56">
        <v>15.06</v>
      </c>
      <c r="N53" s="42">
        <v>4</v>
      </c>
    </row>
    <row r="54" ht="17" customHeight="1">
      <c r="A54" s="18"/>
      <c r="B54" s="38">
        <v>6</v>
      </c>
      <c r="C54" s="39">
        <v>31</v>
      </c>
      <c r="D54" t="s" s="40">
        <v>352</v>
      </c>
      <c r="E54" t="s" s="5">
        <f>IF(C54&gt;0,VLOOKUP(C54,'Lookup'!$A$20:$B$35,2,FALSE),"")</f>
        <v>13</v>
      </c>
      <c r="F54" s="56">
        <v>14.83</v>
      </c>
      <c r="G54" s="42">
        <v>6</v>
      </c>
      <c r="H54" s="24"/>
      <c r="I54" s="38">
        <v>6</v>
      </c>
      <c r="J54" s="39">
        <v>42</v>
      </c>
      <c r="K54" t="s" s="40">
        <v>353</v>
      </c>
      <c r="L54" t="s" s="5">
        <f>IF(J54&gt;0,VLOOKUP(J54,'Lookup'!$A$20:$B$35,2,FALSE),"")</f>
        <v>18</v>
      </c>
      <c r="M54" s="56">
        <v>15.13</v>
      </c>
      <c r="N54" s="42">
        <v>3</v>
      </c>
    </row>
    <row r="55" ht="17" customHeight="1">
      <c r="A55" s="18"/>
      <c r="B55" s="38">
        <v>7</v>
      </c>
      <c r="C55" s="39">
        <v>33</v>
      </c>
      <c r="D55" t="s" s="40">
        <v>354</v>
      </c>
      <c r="E55" t="s" s="5">
        <f>IF(C55&gt;0,VLOOKUP(C55,'Lookup'!$A$20:$B$35,2,FALSE),"")</f>
        <v>14</v>
      </c>
      <c r="F55" s="56">
        <v>17.31</v>
      </c>
      <c r="G55" s="42">
        <v>4</v>
      </c>
      <c r="H55" s="24"/>
      <c r="I55" s="38">
        <v>7</v>
      </c>
      <c r="J55" s="43"/>
      <c r="K55" s="44"/>
      <c r="L55" t="s" s="5">
        <f>IF(J55&gt;0,VLOOKUP(J55,'Lookup'!$A$20:$B$35,2,FALSE),"")</f>
      </c>
      <c r="M55" s="57"/>
      <c r="N55" s="42">
        <v>2</v>
      </c>
    </row>
    <row r="56" ht="15.75" customHeight="1">
      <c r="A56" s="18"/>
      <c r="B56" s="46">
        <v>8</v>
      </c>
      <c r="C56" s="47"/>
      <c r="D56" s="48"/>
      <c r="E56" t="s" s="49">
        <f>IF(C56&gt;0,VLOOKUP(C56,'Lookup'!$A$20:$B$35,2,FALSE),"")</f>
      </c>
      <c r="F56" s="58"/>
      <c r="G56" s="51">
        <v>2</v>
      </c>
      <c r="H56" s="24"/>
      <c r="I56" s="46">
        <v>8</v>
      </c>
      <c r="J56" s="47"/>
      <c r="K56" s="48"/>
      <c r="L56" t="s" s="49">
        <f>IF(J56&gt;0,VLOOKUP(J56,'Lookup'!$A$20:$B$35,2,FALSE),"")</f>
      </c>
      <c r="M56" s="58"/>
      <c r="N56" s="51">
        <v>1</v>
      </c>
    </row>
    <row r="57" ht="15.75" customHeight="1">
      <c r="A57" s="2"/>
      <c r="B57" s="52"/>
      <c r="C57" s="52"/>
      <c r="D57" s="52"/>
      <c r="E57" s="52"/>
      <c r="F57" s="52"/>
      <c r="G57" s="52"/>
      <c r="H57" s="2"/>
      <c r="I57" s="52"/>
      <c r="J57" s="52"/>
      <c r="K57" s="52"/>
      <c r="L57" s="52"/>
      <c r="M57" s="52"/>
      <c r="N57" s="52"/>
    </row>
    <row r="58" ht="15.75" customHeight="1">
      <c r="A58" s="18"/>
      <c r="B58" t="s" s="19">
        <v>70</v>
      </c>
      <c r="C58" s="20"/>
      <c r="D58" s="21"/>
      <c r="E58" s="21"/>
      <c r="F58" s="21"/>
      <c r="G58" s="23"/>
      <c r="H58" s="24"/>
      <c r="I58" t="s" s="19">
        <v>74</v>
      </c>
      <c r="J58" s="20"/>
      <c r="K58" s="21"/>
      <c r="L58" s="21"/>
      <c r="M58" s="21"/>
      <c r="N58" s="23"/>
    </row>
    <row r="59" ht="17" customHeight="1">
      <c r="A59" s="18"/>
      <c r="B59" t="s" s="26">
        <v>130</v>
      </c>
      <c r="C59" t="s" s="27">
        <v>131</v>
      </c>
      <c r="D59" t="s" s="28">
        <v>132</v>
      </c>
      <c r="E59" t="s" s="28">
        <v>133</v>
      </c>
      <c r="F59" t="s" s="27">
        <v>134</v>
      </c>
      <c r="G59" t="s" s="29">
        <v>127</v>
      </c>
      <c r="H59" s="24"/>
      <c r="I59" t="s" s="26">
        <v>130</v>
      </c>
      <c r="J59" t="s" s="27">
        <v>131</v>
      </c>
      <c r="K59" t="s" s="28">
        <v>132</v>
      </c>
      <c r="L59" t="s" s="28">
        <v>133</v>
      </c>
      <c r="M59" t="s" s="27">
        <v>134</v>
      </c>
      <c r="N59" t="s" s="29">
        <v>127</v>
      </c>
    </row>
    <row r="60" ht="16.5" customHeight="1">
      <c r="A60" s="18"/>
      <c r="B60" s="32">
        <v>1</v>
      </c>
      <c r="C60" s="33">
        <v>43</v>
      </c>
      <c r="D60" t="s" s="34">
        <v>355</v>
      </c>
      <c r="E60" t="s" s="5">
        <f>IF(C60&gt;0,VLOOKUP(C60,'Lookup'!$A$20:$B$35,2,FALSE),"")</f>
        <v>19</v>
      </c>
      <c r="F60" s="55">
        <v>13.37</v>
      </c>
      <c r="G60" s="36">
        <v>16</v>
      </c>
      <c r="H60" s="24"/>
      <c r="I60" s="32">
        <v>1</v>
      </c>
      <c r="J60" s="33">
        <v>44</v>
      </c>
      <c r="K60" t="s" s="34">
        <v>308</v>
      </c>
      <c r="L60" t="s" s="5">
        <f>IF(J60&gt;0,VLOOKUP(J60,'Lookup'!$A$20:$B$35,2,FALSE),"")</f>
        <v>19</v>
      </c>
      <c r="M60" s="55">
        <v>14.34</v>
      </c>
      <c r="N60" s="36">
        <v>12</v>
      </c>
    </row>
    <row r="61" ht="17" customHeight="1">
      <c r="A61" s="18"/>
      <c r="B61" s="38">
        <v>2</v>
      </c>
      <c r="C61" s="39">
        <v>31</v>
      </c>
      <c r="D61" t="s" s="40">
        <v>309</v>
      </c>
      <c r="E61" t="s" s="5">
        <f>IF(C61&gt;0,VLOOKUP(C61,'Lookup'!$A$20:$B$35,2,FALSE),"")</f>
        <v>13</v>
      </c>
      <c r="F61" s="56">
        <v>14.57</v>
      </c>
      <c r="G61" s="42">
        <v>14</v>
      </c>
      <c r="H61" s="24"/>
      <c r="I61" s="38">
        <v>2</v>
      </c>
      <c r="J61" s="39">
        <v>36</v>
      </c>
      <c r="K61" t="s" s="40">
        <v>356</v>
      </c>
      <c r="L61" t="s" s="5">
        <f>IF(J61&gt;0,VLOOKUP(J61,'Lookup'!$A$20:$B$35,2,FALSE),"")</f>
        <v>15</v>
      </c>
      <c r="M61" s="56">
        <v>14.63</v>
      </c>
      <c r="N61" s="42">
        <v>10</v>
      </c>
    </row>
    <row r="62" ht="17" customHeight="1">
      <c r="A62" s="18"/>
      <c r="B62" s="38">
        <v>3</v>
      </c>
      <c r="C62" s="39">
        <v>35</v>
      </c>
      <c r="D62" t="s" s="40">
        <v>357</v>
      </c>
      <c r="E62" t="s" s="5">
        <f>IF(C62&gt;0,VLOOKUP(C62,'Lookup'!$A$20:$B$35,2,FALSE),"")</f>
        <v>15</v>
      </c>
      <c r="F62" s="56">
        <v>14.58</v>
      </c>
      <c r="G62" s="42">
        <v>12</v>
      </c>
      <c r="H62" s="24"/>
      <c r="I62" s="38">
        <v>3</v>
      </c>
      <c r="J62" s="39">
        <v>32</v>
      </c>
      <c r="K62" t="s" s="40">
        <v>358</v>
      </c>
      <c r="L62" t="s" s="5">
        <f>IF(J62&gt;0,VLOOKUP(J62,'Lookup'!$A$20:$B$35,2,FALSE),"")</f>
        <v>13</v>
      </c>
      <c r="M62" s="56">
        <v>15.14</v>
      </c>
      <c r="N62" s="42">
        <v>8</v>
      </c>
    </row>
    <row r="63" ht="17" customHeight="1">
      <c r="A63" s="18"/>
      <c r="B63" s="38">
        <v>4</v>
      </c>
      <c r="C63" s="39">
        <v>39</v>
      </c>
      <c r="D63" t="s" s="40">
        <v>359</v>
      </c>
      <c r="E63" t="s" s="5">
        <f>IF(C63&gt;0,VLOOKUP(C63,'Lookup'!$A$20:$B$35,2,FALSE),"")</f>
        <v>17</v>
      </c>
      <c r="F63" s="56">
        <v>14.9</v>
      </c>
      <c r="G63" s="42">
        <v>10</v>
      </c>
      <c r="H63" s="24"/>
      <c r="I63" s="38">
        <v>4</v>
      </c>
      <c r="J63" s="39">
        <v>40</v>
      </c>
      <c r="K63" t="s" s="40">
        <v>312</v>
      </c>
      <c r="L63" t="s" s="5">
        <f>IF(J63&gt;0,VLOOKUP(J63,'Lookup'!$A$20:$B$35,2,FALSE),"")</f>
        <v>17</v>
      </c>
      <c r="M63" s="56">
        <v>15.28</v>
      </c>
      <c r="N63" s="42">
        <v>6</v>
      </c>
    </row>
    <row r="64" ht="17" customHeight="1">
      <c r="A64" s="18"/>
      <c r="B64" s="38">
        <v>5</v>
      </c>
      <c r="C64" s="39">
        <v>41</v>
      </c>
      <c r="D64" t="s" s="40">
        <v>360</v>
      </c>
      <c r="E64" t="s" s="5">
        <f>IF(C64&gt;0,VLOOKUP(C64,'Lookup'!$A$20:$B$35,2,FALSE),"")</f>
        <v>18</v>
      </c>
      <c r="F64" s="56">
        <v>16.04</v>
      </c>
      <c r="G64" s="42">
        <v>8</v>
      </c>
      <c r="H64" s="24"/>
      <c r="I64" s="38">
        <v>5</v>
      </c>
      <c r="J64" s="43"/>
      <c r="K64" s="44"/>
      <c r="L64" t="s" s="5">
        <f>IF(J64&gt;0,VLOOKUP(J64,'Lookup'!$A$20:$B$35,2,FALSE),"")</f>
      </c>
      <c r="M64" s="57"/>
      <c r="N64" s="42">
        <v>4</v>
      </c>
    </row>
    <row r="65" ht="17" customHeight="1">
      <c r="A65" s="18"/>
      <c r="B65" s="38">
        <v>6</v>
      </c>
      <c r="C65" s="43"/>
      <c r="D65" s="44"/>
      <c r="E65" t="s" s="5">
        <f>IF(C65&gt;0,VLOOKUP(C65,'Lookup'!$A$20:$B$35,2,FALSE),"")</f>
      </c>
      <c r="F65" s="57"/>
      <c r="G65" s="42">
        <v>6</v>
      </c>
      <c r="H65" s="24"/>
      <c r="I65" s="38">
        <v>6</v>
      </c>
      <c r="J65" s="43"/>
      <c r="K65" s="44"/>
      <c r="L65" t="s" s="5">
        <f>IF(J65&gt;0,VLOOKUP(J65,'Lookup'!$A$20:$B$35,2,FALSE),"")</f>
      </c>
      <c r="M65" s="57"/>
      <c r="N65" s="42">
        <v>3</v>
      </c>
    </row>
    <row r="66" ht="17" customHeight="1">
      <c r="A66" s="18"/>
      <c r="B66" s="38">
        <v>7</v>
      </c>
      <c r="C66" s="43"/>
      <c r="D66" s="44"/>
      <c r="E66" t="s" s="5">
        <f>IF(C66&gt;0,VLOOKUP(C66,'Lookup'!$A$20:$B$35,2,FALSE),"")</f>
      </c>
      <c r="F66" s="57"/>
      <c r="G66" s="42">
        <v>4</v>
      </c>
      <c r="H66" s="24"/>
      <c r="I66" s="38">
        <v>7</v>
      </c>
      <c r="J66" s="43"/>
      <c r="K66" s="44"/>
      <c r="L66" t="s" s="5">
        <f>IF(J66&gt;0,VLOOKUP(J66,'Lookup'!$A$20:$B$35,2,FALSE),"")</f>
      </c>
      <c r="M66" s="57"/>
      <c r="N66" s="42">
        <v>2</v>
      </c>
    </row>
    <row r="67" ht="15.75" customHeight="1">
      <c r="A67" s="18"/>
      <c r="B67" s="46">
        <v>8</v>
      </c>
      <c r="C67" s="47"/>
      <c r="D67" s="48"/>
      <c r="E67" t="s" s="49">
        <f>IF(C67&gt;0,VLOOKUP(C67,'Lookup'!$A$20:$B$35,2,FALSE),"")</f>
      </c>
      <c r="F67" s="58"/>
      <c r="G67" s="51">
        <v>2</v>
      </c>
      <c r="H67" s="24"/>
      <c r="I67" s="46">
        <v>8</v>
      </c>
      <c r="J67" s="47"/>
      <c r="K67" s="48"/>
      <c r="L67" t="s" s="49">
        <f>IF(J67&gt;0,VLOOKUP(J67,'Lookup'!$A$20:$B$35,2,FALSE),"")</f>
      </c>
      <c r="M67" s="58"/>
      <c r="N67" s="51">
        <v>1</v>
      </c>
    </row>
    <row r="68" ht="15.75" customHeight="1">
      <c r="A68" s="2"/>
      <c r="B68" s="52"/>
      <c r="C68" s="52"/>
      <c r="D68" s="52"/>
      <c r="E68" s="52"/>
      <c r="F68" s="52"/>
      <c r="G68" s="52"/>
      <c r="H68" s="2"/>
      <c r="I68" s="52"/>
      <c r="J68" s="52"/>
      <c r="K68" s="52"/>
      <c r="L68" s="52"/>
      <c r="M68" s="52"/>
      <c r="N68" s="52"/>
    </row>
    <row r="69" ht="15.75" customHeight="1">
      <c r="A69" s="18"/>
      <c r="B69" t="s" s="19">
        <v>78</v>
      </c>
      <c r="C69" s="20"/>
      <c r="D69" s="21"/>
      <c r="E69" s="21"/>
      <c r="F69" s="21"/>
      <c r="G69" s="23"/>
      <c r="H69" s="24"/>
      <c r="I69" t="s" s="19">
        <v>82</v>
      </c>
      <c r="J69" s="20"/>
      <c r="K69" s="21"/>
      <c r="L69" s="21"/>
      <c r="M69" s="21"/>
      <c r="N69" s="23"/>
    </row>
    <row r="70" ht="17" customHeight="1">
      <c r="A70" s="18"/>
      <c r="B70" t="s" s="26">
        <v>130</v>
      </c>
      <c r="C70" t="s" s="27">
        <v>131</v>
      </c>
      <c r="D70" t="s" s="28">
        <v>132</v>
      </c>
      <c r="E70" t="s" s="28">
        <v>133</v>
      </c>
      <c r="F70" t="s" s="27">
        <v>134</v>
      </c>
      <c r="G70" t="s" s="29">
        <v>127</v>
      </c>
      <c r="H70" s="24"/>
      <c r="I70" t="s" s="26">
        <v>130</v>
      </c>
      <c r="J70" t="s" s="27">
        <v>131</v>
      </c>
      <c r="K70" t="s" s="28">
        <v>132</v>
      </c>
      <c r="L70" t="s" s="28">
        <v>133</v>
      </c>
      <c r="M70" t="s" s="27">
        <v>134</v>
      </c>
      <c r="N70" t="s" s="29">
        <v>127</v>
      </c>
    </row>
    <row r="71" ht="16.5" customHeight="1">
      <c r="A71" s="18"/>
      <c r="B71" s="32">
        <v>1</v>
      </c>
      <c r="C71" s="33">
        <v>41</v>
      </c>
      <c r="D71" t="s" s="34">
        <v>314</v>
      </c>
      <c r="E71" t="s" s="5">
        <f>IF(C71&gt;0,VLOOKUP(C71,'Lookup'!$A$20:$B$35,2,FALSE),"")</f>
        <v>18</v>
      </c>
      <c r="F71" s="55">
        <v>13.28</v>
      </c>
      <c r="G71" s="36">
        <v>16</v>
      </c>
      <c r="H71" s="24"/>
      <c r="I71" s="32">
        <v>1</v>
      </c>
      <c r="J71" s="53"/>
      <c r="K71" s="54"/>
      <c r="L71" t="s" s="5">
        <f>IF(J71&gt;0,VLOOKUP(J71,'Lookup'!$A$20:$B$35,2,FALSE),"")</f>
      </c>
      <c r="M71" s="61"/>
      <c r="N71" s="36">
        <v>12</v>
      </c>
    </row>
    <row r="72" ht="17" customHeight="1">
      <c r="A72" s="18"/>
      <c r="B72" s="38">
        <v>2</v>
      </c>
      <c r="C72" s="39">
        <v>43</v>
      </c>
      <c r="D72" t="s" s="40">
        <v>361</v>
      </c>
      <c r="E72" t="s" s="5">
        <f>IF(C72&gt;0,VLOOKUP(C72,'Lookup'!$A$20:$B$35,2,FALSE),"")</f>
        <v>19</v>
      </c>
      <c r="F72" s="56">
        <v>14.74</v>
      </c>
      <c r="G72" s="42">
        <v>14</v>
      </c>
      <c r="H72" s="24"/>
      <c r="I72" s="38">
        <v>2</v>
      </c>
      <c r="J72" s="43"/>
      <c r="K72" s="44"/>
      <c r="L72" t="s" s="5">
        <f>IF(J72&gt;0,VLOOKUP(J72,'Lookup'!$A$20:$B$35,2,FALSE),"")</f>
      </c>
      <c r="M72" s="57"/>
      <c r="N72" s="42">
        <v>10</v>
      </c>
    </row>
    <row r="73" ht="17" customHeight="1">
      <c r="A73" s="18"/>
      <c r="B73" s="38">
        <v>3</v>
      </c>
      <c r="C73" s="39">
        <v>33</v>
      </c>
      <c r="D73" t="s" s="40">
        <v>362</v>
      </c>
      <c r="E73" t="s" s="5">
        <f>IF(C73&gt;0,VLOOKUP(C73,'Lookup'!$A$20:$B$35,2,FALSE),"")</f>
        <v>14</v>
      </c>
      <c r="F73" s="56">
        <v>15.77</v>
      </c>
      <c r="G73" s="42">
        <v>12</v>
      </c>
      <c r="H73" s="24"/>
      <c r="I73" s="38">
        <v>3</v>
      </c>
      <c r="J73" s="43"/>
      <c r="K73" s="44"/>
      <c r="L73" t="s" s="5">
        <f>IF(J73&gt;0,VLOOKUP(J73,'Lookup'!$A$20:$B$35,2,FALSE),"")</f>
      </c>
      <c r="M73" s="57"/>
      <c r="N73" s="42">
        <v>8</v>
      </c>
    </row>
    <row r="74" ht="17" customHeight="1">
      <c r="A74" s="18"/>
      <c r="B74" s="38">
        <v>4</v>
      </c>
      <c r="C74" s="39">
        <v>31</v>
      </c>
      <c r="D74" t="s" s="40">
        <v>317</v>
      </c>
      <c r="E74" t="s" s="5">
        <f>IF(C74&gt;0,VLOOKUP(C74,'Lookup'!$A$20:$B$35,2,FALSE),"")</f>
        <v>13</v>
      </c>
      <c r="F74" s="56">
        <v>19.02</v>
      </c>
      <c r="G74" s="42">
        <v>10</v>
      </c>
      <c r="H74" s="24"/>
      <c r="I74" s="38">
        <v>4</v>
      </c>
      <c r="J74" s="43"/>
      <c r="K74" s="44"/>
      <c r="L74" t="s" s="5">
        <f>IF(J74&gt;0,VLOOKUP(J74,'Lookup'!$A$20:$B$35,2,FALSE),"")</f>
      </c>
      <c r="M74" s="57"/>
      <c r="N74" s="42">
        <v>6</v>
      </c>
    </row>
    <row r="75" ht="17" customHeight="1">
      <c r="A75" s="18"/>
      <c r="B75" s="38">
        <v>5</v>
      </c>
      <c r="C75" s="43"/>
      <c r="D75" s="44"/>
      <c r="E75" t="s" s="5">
        <f>IF(C75&gt;0,VLOOKUP(C75,'Lookup'!$A$20:$B$35,2,FALSE),"")</f>
      </c>
      <c r="F75" s="57"/>
      <c r="G75" s="42">
        <v>8</v>
      </c>
      <c r="H75" s="24"/>
      <c r="I75" s="38">
        <v>5</v>
      </c>
      <c r="J75" s="43"/>
      <c r="K75" s="44"/>
      <c r="L75" t="s" s="5">
        <f>IF(J75&gt;0,VLOOKUP(J75,'Lookup'!$A$20:$B$35,2,FALSE),"")</f>
      </c>
      <c r="M75" s="57"/>
      <c r="N75" s="42">
        <v>4</v>
      </c>
    </row>
    <row r="76" ht="17" customHeight="1">
      <c r="A76" s="18"/>
      <c r="B76" s="38">
        <v>6</v>
      </c>
      <c r="C76" s="43"/>
      <c r="D76" s="44"/>
      <c r="E76" t="s" s="5">
        <f>IF(C76&gt;0,VLOOKUP(C76,'Lookup'!$A$20:$B$35,2,FALSE),"")</f>
      </c>
      <c r="F76" s="57"/>
      <c r="G76" s="42">
        <v>6</v>
      </c>
      <c r="H76" s="24"/>
      <c r="I76" s="38">
        <v>6</v>
      </c>
      <c r="J76" s="43"/>
      <c r="K76" s="44"/>
      <c r="L76" t="s" s="5">
        <f>IF(J76&gt;0,VLOOKUP(J76,'Lookup'!$A$20:$B$35,2,FALSE),"")</f>
      </c>
      <c r="M76" s="57"/>
      <c r="N76" s="42">
        <v>3</v>
      </c>
    </row>
    <row r="77" ht="17" customHeight="1">
      <c r="A77" s="18"/>
      <c r="B77" s="38">
        <v>7</v>
      </c>
      <c r="C77" s="43"/>
      <c r="D77" s="44"/>
      <c r="E77" t="s" s="5">
        <f>IF(C77&gt;0,VLOOKUP(C77,'Lookup'!$A$20:$B$35,2,FALSE),"")</f>
      </c>
      <c r="F77" s="57"/>
      <c r="G77" s="42">
        <v>4</v>
      </c>
      <c r="H77" s="24"/>
      <c r="I77" s="38">
        <v>7</v>
      </c>
      <c r="J77" s="43"/>
      <c r="K77" s="44"/>
      <c r="L77" t="s" s="5">
        <f>IF(J77&gt;0,VLOOKUP(J77,'Lookup'!$A$20:$B$35,2,FALSE),"")</f>
      </c>
      <c r="M77" s="57"/>
      <c r="N77" s="42">
        <v>2</v>
      </c>
    </row>
    <row r="78" ht="15.75" customHeight="1">
      <c r="A78" s="18"/>
      <c r="B78" s="46">
        <v>8</v>
      </c>
      <c r="C78" s="47"/>
      <c r="D78" s="48"/>
      <c r="E78" t="s" s="49">
        <f>IF(C78&gt;0,VLOOKUP(C78,'Lookup'!$A$20:$B$35,2,FALSE),"")</f>
      </c>
      <c r="F78" s="58"/>
      <c r="G78" s="51">
        <v>2</v>
      </c>
      <c r="H78" s="24"/>
      <c r="I78" s="46">
        <v>8</v>
      </c>
      <c r="J78" s="47"/>
      <c r="K78" s="48"/>
      <c r="L78" t="s" s="49">
        <f>IF(J78&gt;0,VLOOKUP(J78,'Lookup'!$A$20:$B$35,2,FALSE),"")</f>
      </c>
      <c r="M78" s="58"/>
      <c r="N78" s="51">
        <v>1</v>
      </c>
    </row>
    <row r="79" ht="15.75" customHeight="1">
      <c r="A79" s="2"/>
      <c r="B79" s="52"/>
      <c r="C79" s="52"/>
      <c r="D79" s="52"/>
      <c r="E79" s="52"/>
      <c r="F79" s="52"/>
      <c r="G79" s="52"/>
      <c r="H79" s="2"/>
      <c r="I79" s="52"/>
      <c r="J79" s="52"/>
      <c r="K79" s="52"/>
      <c r="L79" s="52"/>
      <c r="M79" s="52"/>
      <c r="N79" s="52"/>
    </row>
    <row r="80" ht="15.75" customHeight="1">
      <c r="A80" s="18"/>
      <c r="B80" t="s" s="19">
        <v>86</v>
      </c>
      <c r="C80" s="20"/>
      <c r="D80" s="21"/>
      <c r="E80" s="21"/>
      <c r="F80" s="21"/>
      <c r="G80" s="23"/>
      <c r="H80" s="24"/>
      <c r="I80" t="s" s="19">
        <v>89</v>
      </c>
      <c r="J80" s="20"/>
      <c r="K80" s="21"/>
      <c r="L80" s="21"/>
      <c r="M80" s="21"/>
      <c r="N80" s="23"/>
    </row>
    <row r="81" ht="17" customHeight="1">
      <c r="A81" s="18"/>
      <c r="B81" t="s" s="26">
        <v>130</v>
      </c>
      <c r="C81" t="s" s="27">
        <v>131</v>
      </c>
      <c r="D81" t="s" s="28">
        <v>132</v>
      </c>
      <c r="E81" t="s" s="28">
        <v>133</v>
      </c>
      <c r="F81" t="s" s="27">
        <v>134</v>
      </c>
      <c r="G81" t="s" s="29">
        <v>127</v>
      </c>
      <c r="H81" s="24"/>
      <c r="I81" t="s" s="26">
        <v>130</v>
      </c>
      <c r="J81" t="s" s="27">
        <v>131</v>
      </c>
      <c r="K81" t="s" s="28">
        <v>132</v>
      </c>
      <c r="L81" t="s" s="28">
        <v>133</v>
      </c>
      <c r="M81" t="s" s="27">
        <v>134</v>
      </c>
      <c r="N81" t="s" s="29">
        <v>127</v>
      </c>
    </row>
    <row r="82" ht="16.5" customHeight="1">
      <c r="A82" s="18"/>
      <c r="B82" s="32">
        <v>1</v>
      </c>
      <c r="C82" s="33">
        <v>39</v>
      </c>
      <c r="D82" t="s" s="34">
        <v>363</v>
      </c>
      <c r="E82" t="s" s="5">
        <f>IF(C82&gt;0,VLOOKUP(C82,'Lookup'!$A$20:$B$35,2,FALSE),"")</f>
        <v>17</v>
      </c>
      <c r="F82" s="55">
        <v>14.96</v>
      </c>
      <c r="G82" s="36">
        <v>16</v>
      </c>
      <c r="H82" s="24"/>
      <c r="I82" s="32">
        <v>1</v>
      </c>
      <c r="J82" s="33">
        <v>36</v>
      </c>
      <c r="K82" t="s" s="34">
        <v>364</v>
      </c>
      <c r="L82" t="s" s="5">
        <f>IF(J82&gt;0,VLOOKUP(J82,'Lookup'!$A$20:$B$35,2,FALSE),"")</f>
        <v>15</v>
      </c>
      <c r="M82" s="55">
        <v>17.44</v>
      </c>
      <c r="N82" s="36">
        <v>12</v>
      </c>
    </row>
    <row r="83" ht="17" customHeight="1">
      <c r="A83" s="18"/>
      <c r="B83" s="38">
        <v>2</v>
      </c>
      <c r="C83" s="39">
        <v>31</v>
      </c>
      <c r="D83" t="s" s="40">
        <v>365</v>
      </c>
      <c r="E83" t="s" s="5">
        <f>IF(C83&gt;0,VLOOKUP(C83,'Lookup'!$A$20:$B$35,2,FALSE),"")</f>
        <v>13</v>
      </c>
      <c r="F83" s="56">
        <v>18.58</v>
      </c>
      <c r="G83" s="42">
        <v>14</v>
      </c>
      <c r="H83" s="24"/>
      <c r="I83" s="38">
        <v>2</v>
      </c>
      <c r="J83" s="43"/>
      <c r="K83" s="44"/>
      <c r="L83" t="s" s="5">
        <f>IF(J83&gt;0,VLOOKUP(J83,'Lookup'!$A$20:$B$35,2,FALSE),"")</f>
      </c>
      <c r="M83" s="57"/>
      <c r="N83" s="42">
        <v>10</v>
      </c>
    </row>
    <row r="84" ht="17" customHeight="1">
      <c r="A84" s="18"/>
      <c r="B84" s="38">
        <v>3</v>
      </c>
      <c r="C84" s="39">
        <v>35</v>
      </c>
      <c r="D84" t="s" s="40">
        <v>366</v>
      </c>
      <c r="E84" t="s" s="5">
        <f>IF(C84&gt;0,VLOOKUP(C84,'Lookup'!$A$20:$B$35,2,FALSE),"")</f>
        <v>15</v>
      </c>
      <c r="F84" s="56">
        <v>18.81</v>
      </c>
      <c r="G84" s="42">
        <v>12</v>
      </c>
      <c r="H84" s="24"/>
      <c r="I84" s="38">
        <v>3</v>
      </c>
      <c r="J84" s="43"/>
      <c r="K84" s="44"/>
      <c r="L84" t="s" s="5">
        <f>IF(J84&gt;0,VLOOKUP(J84,'Lookup'!$A$20:$B$35,2,FALSE),"")</f>
      </c>
      <c r="M84" s="57"/>
      <c r="N84" s="42">
        <v>8</v>
      </c>
    </row>
    <row r="85" ht="17" customHeight="1">
      <c r="A85" s="18"/>
      <c r="B85" s="38">
        <v>4</v>
      </c>
      <c r="C85" s="43"/>
      <c r="D85" s="44"/>
      <c r="E85" t="s" s="5">
        <f>IF(C85&gt;0,VLOOKUP(C85,'Lookup'!$A$20:$B$35,2,FALSE),"")</f>
      </c>
      <c r="F85" s="57"/>
      <c r="G85" s="42">
        <v>10</v>
      </c>
      <c r="H85" s="24"/>
      <c r="I85" s="38">
        <v>4</v>
      </c>
      <c r="J85" s="43"/>
      <c r="K85" s="44"/>
      <c r="L85" t="s" s="5">
        <f>IF(J85&gt;0,VLOOKUP(J85,'Lookup'!$A$20:$B$35,2,FALSE),"")</f>
      </c>
      <c r="M85" s="57"/>
      <c r="N85" s="42">
        <v>6</v>
      </c>
    </row>
    <row r="86" ht="17" customHeight="1">
      <c r="A86" s="18"/>
      <c r="B86" s="38">
        <v>5</v>
      </c>
      <c r="C86" s="43"/>
      <c r="D86" s="44"/>
      <c r="E86" t="s" s="5">
        <f>IF(C86&gt;0,VLOOKUP(C86,'Lookup'!$A$20:$B$35,2,FALSE),"")</f>
      </c>
      <c r="F86" s="57"/>
      <c r="G86" s="42">
        <v>8</v>
      </c>
      <c r="H86" s="24"/>
      <c r="I86" s="38">
        <v>5</v>
      </c>
      <c r="J86" s="43"/>
      <c r="K86" s="44"/>
      <c r="L86" t="s" s="5">
        <f>IF(J86&gt;0,VLOOKUP(J86,'Lookup'!$A$20:$B$35,2,FALSE),"")</f>
      </c>
      <c r="M86" s="57"/>
      <c r="N86" s="42">
        <v>4</v>
      </c>
    </row>
    <row r="87" ht="17" customHeight="1">
      <c r="A87" s="18"/>
      <c r="B87" s="38">
        <v>6</v>
      </c>
      <c r="C87" s="43"/>
      <c r="D87" s="44"/>
      <c r="E87" t="s" s="5">
        <f>IF(C87&gt;0,VLOOKUP(C87,'Lookup'!$A$20:$B$35,2,FALSE),"")</f>
      </c>
      <c r="F87" s="57"/>
      <c r="G87" s="42">
        <v>6</v>
      </c>
      <c r="H87" s="24"/>
      <c r="I87" s="38">
        <v>6</v>
      </c>
      <c r="J87" s="43"/>
      <c r="K87" s="44"/>
      <c r="L87" t="s" s="5">
        <f>IF(J87&gt;0,VLOOKUP(J87,'Lookup'!$A$20:$B$35,2,FALSE),"")</f>
      </c>
      <c r="M87" s="57"/>
      <c r="N87" s="42">
        <v>3</v>
      </c>
    </row>
    <row r="88" ht="17" customHeight="1">
      <c r="A88" s="18"/>
      <c r="B88" s="38">
        <v>7</v>
      </c>
      <c r="C88" s="43"/>
      <c r="D88" s="44"/>
      <c r="E88" t="s" s="5">
        <f>IF(C88&gt;0,VLOOKUP(C88,'Lookup'!$A$20:$B$35,2,FALSE),"")</f>
      </c>
      <c r="F88" s="57"/>
      <c r="G88" s="42">
        <v>4</v>
      </c>
      <c r="H88" s="24"/>
      <c r="I88" s="38">
        <v>7</v>
      </c>
      <c r="J88" s="43"/>
      <c r="K88" s="44"/>
      <c r="L88" t="s" s="5">
        <f>IF(J88&gt;0,VLOOKUP(J88,'Lookup'!$A$20:$B$35,2,FALSE),"")</f>
      </c>
      <c r="M88" s="57"/>
      <c r="N88" s="42">
        <v>2</v>
      </c>
    </row>
    <row r="89" ht="15.75" customHeight="1">
      <c r="A89" s="18"/>
      <c r="B89" s="46">
        <v>8</v>
      </c>
      <c r="C89" s="47"/>
      <c r="D89" s="48"/>
      <c r="E89" t="s" s="49">
        <f>IF(C89&gt;0,VLOOKUP(C89,'Lookup'!$A$20:$B$35,2,FALSE),"")</f>
      </c>
      <c r="F89" s="58"/>
      <c r="G89" s="51">
        <v>2</v>
      </c>
      <c r="H89" s="24"/>
      <c r="I89" s="46">
        <v>8</v>
      </c>
      <c r="J89" s="47"/>
      <c r="K89" s="48"/>
      <c r="L89" t="s" s="49">
        <f>IF(J89&gt;0,VLOOKUP(J89,'Lookup'!$A$20:$B$35,2,FALSE),"")</f>
      </c>
      <c r="M89" s="58"/>
      <c r="N89" s="51">
        <v>1</v>
      </c>
    </row>
    <row r="90" ht="15.75" customHeight="1">
      <c r="A90" s="2"/>
      <c r="B90" s="52"/>
      <c r="C90" s="52"/>
      <c r="D90" s="52"/>
      <c r="E90" s="52"/>
      <c r="F90" s="52"/>
      <c r="G90" s="52"/>
      <c r="H90" s="2"/>
      <c r="I90" s="52"/>
      <c r="J90" s="52"/>
      <c r="K90" s="52"/>
      <c r="L90" s="52"/>
      <c r="M90" s="52"/>
      <c r="N90" s="52"/>
    </row>
    <row r="91" ht="15.75" customHeight="1">
      <c r="A91" s="18"/>
      <c r="B91" t="s" s="19">
        <v>92</v>
      </c>
      <c r="C91" s="20"/>
      <c r="D91" s="21"/>
      <c r="E91" s="21"/>
      <c r="F91" s="21"/>
      <c r="G91" s="23"/>
      <c r="H91" s="24"/>
      <c r="I91" t="s" s="19">
        <v>95</v>
      </c>
      <c r="J91" s="20"/>
      <c r="K91" s="21"/>
      <c r="L91" s="21"/>
      <c r="M91" s="21"/>
      <c r="N91" s="23"/>
    </row>
    <row r="92" ht="17" customHeight="1">
      <c r="A92" s="18"/>
      <c r="B92" t="s" s="26">
        <v>130</v>
      </c>
      <c r="C92" t="s" s="27">
        <v>131</v>
      </c>
      <c r="D92" t="s" s="28">
        <v>132</v>
      </c>
      <c r="E92" t="s" s="28">
        <v>133</v>
      </c>
      <c r="F92" t="s" s="27">
        <v>134</v>
      </c>
      <c r="G92" t="s" s="29">
        <v>127</v>
      </c>
      <c r="H92" s="24"/>
      <c r="I92" t="s" s="26">
        <v>130</v>
      </c>
      <c r="J92" t="s" s="27">
        <v>131</v>
      </c>
      <c r="K92" t="s" s="28">
        <v>132</v>
      </c>
      <c r="L92" t="s" s="28">
        <v>133</v>
      </c>
      <c r="M92" t="s" s="27">
        <v>134</v>
      </c>
      <c r="N92" t="s" s="29">
        <v>127</v>
      </c>
    </row>
    <row r="93" ht="16.5" customHeight="1">
      <c r="A93" s="18"/>
      <c r="B93" s="32">
        <v>1</v>
      </c>
      <c r="C93" s="33">
        <v>31</v>
      </c>
      <c r="D93" t="s" s="34">
        <v>367</v>
      </c>
      <c r="E93" t="s" s="5">
        <f>IF(C93&gt;0,VLOOKUP(C93,'Lookup'!$A$20:$B$35,2,FALSE),"")</f>
        <v>13</v>
      </c>
      <c r="F93" t="s" s="55">
        <v>368</v>
      </c>
      <c r="G93" s="36">
        <v>16</v>
      </c>
      <c r="H93" s="24"/>
      <c r="I93" s="32">
        <v>1</v>
      </c>
      <c r="J93" s="33">
        <v>40</v>
      </c>
      <c r="K93" t="s" s="34">
        <v>369</v>
      </c>
      <c r="L93" t="s" s="5">
        <f>IF(J93&gt;0,VLOOKUP(J93,'Lookup'!$A$20:$B$35,2,FALSE),"")</f>
        <v>17</v>
      </c>
      <c r="M93" t="s" s="55">
        <v>370</v>
      </c>
      <c r="N93" s="36">
        <v>12</v>
      </c>
    </row>
    <row r="94" ht="17" customHeight="1">
      <c r="A94" s="18"/>
      <c r="B94" s="38">
        <v>2</v>
      </c>
      <c r="C94" s="39">
        <v>39</v>
      </c>
      <c r="D94" t="s" s="40">
        <v>371</v>
      </c>
      <c r="E94" t="s" s="5">
        <f>IF(C94&gt;0,VLOOKUP(C94,'Lookup'!$A$20:$B$35,2,FALSE),"")</f>
        <v>17</v>
      </c>
      <c r="F94" t="s" s="56">
        <v>372</v>
      </c>
      <c r="G94" s="42">
        <v>14</v>
      </c>
      <c r="H94" s="24"/>
      <c r="I94" s="38">
        <v>2</v>
      </c>
      <c r="J94" s="39">
        <v>34</v>
      </c>
      <c r="K94" t="s" s="40">
        <v>373</v>
      </c>
      <c r="L94" t="s" s="5">
        <f>IF(J94&gt;0,VLOOKUP(J94,'Lookup'!$A$20:$B$35,2,FALSE),"")</f>
        <v>14</v>
      </c>
      <c r="M94" t="s" s="56">
        <v>374</v>
      </c>
      <c r="N94" s="42">
        <v>10</v>
      </c>
    </row>
    <row r="95" ht="17" customHeight="1">
      <c r="A95" s="18"/>
      <c r="B95" s="38">
        <v>3</v>
      </c>
      <c r="C95" s="39">
        <v>35</v>
      </c>
      <c r="D95" t="s" s="40">
        <v>324</v>
      </c>
      <c r="E95" t="s" s="5">
        <f>IF(C95&gt;0,VLOOKUP(C95,'Lookup'!$A$20:$B$35,2,FALSE),"")</f>
        <v>15</v>
      </c>
      <c r="F95" t="s" s="56">
        <v>375</v>
      </c>
      <c r="G95" s="42">
        <v>12</v>
      </c>
      <c r="H95" s="24"/>
      <c r="I95" s="38">
        <v>3</v>
      </c>
      <c r="J95" s="39">
        <v>42</v>
      </c>
      <c r="K95" t="s" s="40">
        <v>327</v>
      </c>
      <c r="L95" t="s" s="5">
        <f>IF(J95&gt;0,VLOOKUP(J95,'Lookup'!$A$20:$B$35,2,FALSE),"")</f>
        <v>18</v>
      </c>
      <c r="M95" t="s" s="56">
        <v>376</v>
      </c>
      <c r="N95" s="42">
        <v>8</v>
      </c>
    </row>
    <row r="96" ht="17" customHeight="1">
      <c r="A96" s="18"/>
      <c r="B96" s="38">
        <v>4</v>
      </c>
      <c r="C96" s="39">
        <v>37</v>
      </c>
      <c r="D96" t="s" s="40">
        <v>377</v>
      </c>
      <c r="E96" t="s" s="5">
        <f>IF(C96&gt;0,VLOOKUP(C96,'Lookup'!$A$20:$B$35,2,FALSE),"")</f>
        <v>16</v>
      </c>
      <c r="F96" t="s" s="56">
        <v>378</v>
      </c>
      <c r="G96" s="42">
        <v>10</v>
      </c>
      <c r="H96" s="24"/>
      <c r="I96" s="38">
        <v>4</v>
      </c>
      <c r="J96" s="39">
        <v>32</v>
      </c>
      <c r="K96" t="s" s="40">
        <v>379</v>
      </c>
      <c r="L96" t="s" s="5">
        <f>IF(J96&gt;0,VLOOKUP(J96,'Lookup'!$A$20:$B$35,2,FALSE),"")</f>
        <v>13</v>
      </c>
      <c r="M96" t="s" s="56">
        <v>380</v>
      </c>
      <c r="N96" s="42">
        <v>6</v>
      </c>
    </row>
    <row r="97" ht="17" customHeight="1">
      <c r="A97" s="18"/>
      <c r="B97" s="38">
        <v>5</v>
      </c>
      <c r="C97" s="39">
        <v>41</v>
      </c>
      <c r="D97" t="s" s="40">
        <v>381</v>
      </c>
      <c r="E97" t="s" s="5">
        <f>IF(C97&gt;0,VLOOKUP(C97,'Lookup'!$A$20:$B$35,2,FALSE),"")</f>
        <v>18</v>
      </c>
      <c r="F97" t="s" s="56">
        <v>382</v>
      </c>
      <c r="G97" s="42">
        <v>8</v>
      </c>
      <c r="H97" s="24"/>
      <c r="I97" s="38">
        <v>5</v>
      </c>
      <c r="J97" s="39">
        <v>44</v>
      </c>
      <c r="K97" t="s" s="40">
        <v>383</v>
      </c>
      <c r="L97" t="s" s="5">
        <f>IF(J97&gt;0,VLOOKUP(J97,'Lookup'!$A$20:$B$35,2,FALSE),"")</f>
        <v>19</v>
      </c>
      <c r="M97" t="s" s="56">
        <v>384</v>
      </c>
      <c r="N97" s="42">
        <v>4</v>
      </c>
    </row>
    <row r="98" ht="17" customHeight="1">
      <c r="A98" s="18"/>
      <c r="B98" s="38">
        <v>6</v>
      </c>
      <c r="C98" s="39">
        <v>33</v>
      </c>
      <c r="D98" t="s" s="40">
        <v>326</v>
      </c>
      <c r="E98" t="s" s="5">
        <f>IF(C98&gt;0,VLOOKUP(C98,'Lookup'!$A$20:$B$35,2,FALSE),"")</f>
        <v>14</v>
      </c>
      <c r="F98" t="s" s="56">
        <v>385</v>
      </c>
      <c r="G98" s="42">
        <v>6</v>
      </c>
      <c r="H98" s="24"/>
      <c r="I98" s="38">
        <v>6</v>
      </c>
      <c r="J98" s="43"/>
      <c r="K98" s="44"/>
      <c r="L98" t="s" s="5">
        <f>IF(J98&gt;0,VLOOKUP(J98,'Lookup'!$A$20:$B$35,2,FALSE),"")</f>
      </c>
      <c r="M98" s="57"/>
      <c r="N98" s="42">
        <v>3</v>
      </c>
    </row>
    <row r="99" ht="17" customHeight="1">
      <c r="A99" s="18"/>
      <c r="B99" s="38">
        <v>7</v>
      </c>
      <c r="C99" s="39">
        <v>43</v>
      </c>
      <c r="D99" t="s" s="40">
        <v>386</v>
      </c>
      <c r="E99" t="s" s="5">
        <f>IF(C99&gt;0,VLOOKUP(C99,'Lookup'!$A$20:$B$35,2,FALSE),"")</f>
        <v>19</v>
      </c>
      <c r="F99" t="s" s="56">
        <v>387</v>
      </c>
      <c r="G99" s="42">
        <v>4</v>
      </c>
      <c r="H99" s="24"/>
      <c r="I99" s="38">
        <v>7</v>
      </c>
      <c r="J99" s="43"/>
      <c r="K99" s="44"/>
      <c r="L99" t="s" s="5">
        <f>IF(J99&gt;0,VLOOKUP(J99,'Lookup'!$A$20:$B$35,2,FALSE),"")</f>
      </c>
      <c r="M99" s="57"/>
      <c r="N99" s="42">
        <v>2</v>
      </c>
    </row>
    <row r="100" ht="15.75" customHeight="1">
      <c r="A100" s="18"/>
      <c r="B100" s="46">
        <v>8</v>
      </c>
      <c r="C100" s="47"/>
      <c r="D100" s="48"/>
      <c r="E100" t="s" s="49">
        <f>IF(C100&gt;0,VLOOKUP(C100,'Lookup'!$A$20:$B$35,2,FALSE),"")</f>
      </c>
      <c r="F100" s="58"/>
      <c r="G100" s="51">
        <v>2</v>
      </c>
      <c r="H100" s="24"/>
      <c r="I100" s="46">
        <v>8</v>
      </c>
      <c r="J100" s="47"/>
      <c r="K100" s="48"/>
      <c r="L100" t="s" s="49">
        <f>IF(J100&gt;0,VLOOKUP(J100,'Lookup'!$A$20:$B$35,2,FALSE),"")</f>
      </c>
      <c r="M100" s="58"/>
      <c r="N100" s="51">
        <v>1</v>
      </c>
    </row>
    <row r="101" ht="15.75" customHeight="1">
      <c r="A101" s="2"/>
      <c r="B101" s="52"/>
      <c r="C101" s="52"/>
      <c r="D101" s="52"/>
      <c r="E101" s="52"/>
      <c r="F101" s="52"/>
      <c r="G101" s="52"/>
      <c r="H101" s="2"/>
      <c r="I101" s="52"/>
      <c r="J101" s="52"/>
      <c r="K101" s="52"/>
      <c r="L101" s="52"/>
      <c r="M101" s="52"/>
      <c r="N101" s="52"/>
    </row>
    <row r="102" ht="15.75" customHeight="1">
      <c r="A102" s="18"/>
      <c r="B102" t="s" s="19">
        <v>97</v>
      </c>
      <c r="C102" s="20"/>
      <c r="D102" s="21"/>
      <c r="E102" s="21"/>
      <c r="F102" s="21"/>
      <c r="G102" s="23"/>
      <c r="H102" s="24"/>
      <c r="I102" t="s" s="19">
        <v>99</v>
      </c>
      <c r="J102" s="20"/>
      <c r="K102" s="21"/>
      <c r="L102" s="21"/>
      <c r="M102" s="21"/>
      <c r="N102" s="23"/>
    </row>
    <row r="103" ht="17" customHeight="1">
      <c r="A103" s="18"/>
      <c r="B103" t="s" s="26">
        <v>130</v>
      </c>
      <c r="C103" t="s" s="27">
        <v>131</v>
      </c>
      <c r="D103" t="s" s="28">
        <v>132</v>
      </c>
      <c r="E103" t="s" s="28">
        <v>133</v>
      </c>
      <c r="F103" t="s" s="27">
        <v>134</v>
      </c>
      <c r="G103" t="s" s="29">
        <v>127</v>
      </c>
      <c r="H103" s="24"/>
      <c r="I103" t="s" s="26">
        <v>130</v>
      </c>
      <c r="J103" t="s" s="27">
        <v>131</v>
      </c>
      <c r="K103" t="s" s="28">
        <v>132</v>
      </c>
      <c r="L103" t="s" s="28">
        <v>133</v>
      </c>
      <c r="M103" t="s" s="27">
        <v>134</v>
      </c>
      <c r="N103" t="s" s="29">
        <v>127</v>
      </c>
    </row>
    <row r="104" ht="16.5" customHeight="1">
      <c r="A104" s="18"/>
      <c r="B104" s="32">
        <v>1</v>
      </c>
      <c r="C104" s="33">
        <v>43</v>
      </c>
      <c r="D104" t="s" s="34">
        <v>388</v>
      </c>
      <c r="E104" t="s" s="5">
        <f>IF(C104&gt;0,VLOOKUP(C104,'Lookup'!$A$20:$B$35,2,FALSE),"")</f>
        <v>19</v>
      </c>
      <c r="F104" t="s" s="55">
        <v>389</v>
      </c>
      <c r="G104" s="36">
        <v>16</v>
      </c>
      <c r="H104" s="24"/>
      <c r="I104" s="32">
        <v>1</v>
      </c>
      <c r="J104" s="33">
        <v>44</v>
      </c>
      <c r="K104" t="s" s="34">
        <v>390</v>
      </c>
      <c r="L104" t="s" s="5">
        <f>IF(J104&gt;0,VLOOKUP(J104,'Lookup'!$A$20:$B$35,2,FALSE),"")</f>
        <v>19</v>
      </c>
      <c r="M104" t="s" s="55">
        <v>389</v>
      </c>
      <c r="N104" s="36">
        <v>12</v>
      </c>
    </row>
    <row r="105" ht="17" customHeight="1">
      <c r="A105" s="18"/>
      <c r="B105" s="38">
        <v>2</v>
      </c>
      <c r="C105" s="39">
        <v>31</v>
      </c>
      <c r="D105" t="s" s="40">
        <v>391</v>
      </c>
      <c r="E105" t="s" s="5">
        <f>IF(C105&gt;0,VLOOKUP(C105,'Lookup'!$A$20:$B$35,2,FALSE),"")</f>
        <v>13</v>
      </c>
      <c r="F105" t="s" s="56">
        <v>392</v>
      </c>
      <c r="G105" s="42">
        <v>14</v>
      </c>
      <c r="H105" s="24"/>
      <c r="I105" s="38">
        <v>2</v>
      </c>
      <c r="J105" s="39">
        <v>32</v>
      </c>
      <c r="K105" t="s" s="40">
        <v>393</v>
      </c>
      <c r="L105" t="s" s="5">
        <f>IF(J105&gt;0,VLOOKUP(J105,'Lookup'!$A$20:$B$35,2,FALSE),"")</f>
        <v>13</v>
      </c>
      <c r="M105" t="s" s="56">
        <v>394</v>
      </c>
      <c r="N105" s="42">
        <v>10</v>
      </c>
    </row>
    <row r="106" ht="17" customHeight="1">
      <c r="A106" s="18"/>
      <c r="B106" s="38">
        <v>3</v>
      </c>
      <c r="C106" s="39">
        <v>39</v>
      </c>
      <c r="D106" t="s" s="40">
        <v>395</v>
      </c>
      <c r="E106" t="s" s="5">
        <f>IF(C106&gt;0,VLOOKUP(C106,'Lookup'!$A$20:$B$35,2,FALSE),"")</f>
        <v>17</v>
      </c>
      <c r="F106" t="s" s="56">
        <v>396</v>
      </c>
      <c r="G106" s="42">
        <v>12</v>
      </c>
      <c r="H106" s="24"/>
      <c r="I106" s="38">
        <v>3</v>
      </c>
      <c r="J106" s="39">
        <v>42</v>
      </c>
      <c r="K106" t="s" s="40">
        <v>397</v>
      </c>
      <c r="L106" t="s" s="5">
        <f>IF(J106&gt;0,VLOOKUP(J106,'Lookup'!$A$20:$B$35,2,FALSE),"")</f>
        <v>18</v>
      </c>
      <c r="M106" t="s" s="56">
        <v>398</v>
      </c>
      <c r="N106" s="42">
        <v>8</v>
      </c>
    </row>
    <row r="107" ht="17" customHeight="1">
      <c r="A107" s="18"/>
      <c r="B107" s="38">
        <v>4</v>
      </c>
      <c r="C107" s="39">
        <v>33</v>
      </c>
      <c r="D107" t="s" s="40">
        <v>399</v>
      </c>
      <c r="E107" t="s" s="5">
        <f>IF(C107&gt;0,VLOOKUP(C107,'Lookup'!$A$20:$B$35,2,FALSE),"")</f>
        <v>14</v>
      </c>
      <c r="F107" t="s" s="56">
        <v>400</v>
      </c>
      <c r="G107" s="42">
        <v>10</v>
      </c>
      <c r="H107" s="24"/>
      <c r="I107" s="38">
        <v>4</v>
      </c>
      <c r="J107" s="39">
        <v>40</v>
      </c>
      <c r="K107" t="s" s="40">
        <v>330</v>
      </c>
      <c r="L107" t="s" s="5">
        <f>IF(J107&gt;0,VLOOKUP(J107,'Lookup'!$A$20:$B$35,2,FALSE),"")</f>
        <v>17</v>
      </c>
      <c r="M107" t="s" s="56">
        <v>401</v>
      </c>
      <c r="N107" s="42">
        <v>6</v>
      </c>
    </row>
    <row r="108" ht="17" customHeight="1">
      <c r="A108" s="18"/>
      <c r="B108" s="38">
        <v>5</v>
      </c>
      <c r="C108" s="39">
        <v>41</v>
      </c>
      <c r="D108" t="s" s="40">
        <v>402</v>
      </c>
      <c r="E108" t="s" s="5">
        <f>IF(C108&gt;0,VLOOKUP(C108,'Lookup'!$A$20:$B$35,2,FALSE),"")</f>
        <v>18</v>
      </c>
      <c r="F108" t="s" s="56">
        <v>403</v>
      </c>
      <c r="G108" s="42">
        <v>8</v>
      </c>
      <c r="H108" s="24"/>
      <c r="I108" s="38">
        <v>5</v>
      </c>
      <c r="J108" s="43"/>
      <c r="K108" s="44"/>
      <c r="L108" t="s" s="5">
        <f>IF(J108&gt;0,VLOOKUP(J108,'Lookup'!$A$20:$B$35,2,FALSE),"")</f>
      </c>
      <c r="M108" s="57"/>
      <c r="N108" s="42">
        <v>4</v>
      </c>
    </row>
    <row r="109" ht="17" customHeight="1">
      <c r="A109" s="18"/>
      <c r="B109" s="38">
        <v>6</v>
      </c>
      <c r="C109" s="39">
        <v>37</v>
      </c>
      <c r="D109" t="s" s="40">
        <v>404</v>
      </c>
      <c r="E109" t="s" s="5">
        <f>IF(C109&gt;0,VLOOKUP(C109,'Lookup'!$A$20:$B$35,2,FALSE),"")</f>
        <v>16</v>
      </c>
      <c r="F109" t="s" s="56">
        <v>405</v>
      </c>
      <c r="G109" s="42">
        <v>6</v>
      </c>
      <c r="H109" s="24"/>
      <c r="I109" s="38">
        <v>6</v>
      </c>
      <c r="J109" s="43"/>
      <c r="K109" s="44"/>
      <c r="L109" t="s" s="5">
        <f>IF(J109&gt;0,VLOOKUP(J109,'Lookup'!$A$20:$B$35,2,FALSE),"")</f>
      </c>
      <c r="M109" s="57"/>
      <c r="N109" s="42">
        <v>3</v>
      </c>
    </row>
    <row r="110" ht="17" customHeight="1">
      <c r="A110" s="18"/>
      <c r="B110" s="38">
        <v>7</v>
      </c>
      <c r="C110" s="43"/>
      <c r="D110" s="44"/>
      <c r="E110" t="s" s="5">
        <f>IF(C110&gt;0,VLOOKUP(C110,'Lookup'!$A$20:$B$35,2,FALSE),"")</f>
      </c>
      <c r="F110" s="57"/>
      <c r="G110" s="42">
        <v>4</v>
      </c>
      <c r="H110" s="24"/>
      <c r="I110" s="38">
        <v>7</v>
      </c>
      <c r="J110" s="43"/>
      <c r="K110" s="44"/>
      <c r="L110" t="s" s="5">
        <f>IF(J110&gt;0,VLOOKUP(J110,'Lookup'!$A$20:$B$35,2,FALSE),"")</f>
      </c>
      <c r="M110" s="57"/>
      <c r="N110" s="42">
        <v>2</v>
      </c>
    </row>
    <row r="111" ht="15.75" customHeight="1">
      <c r="A111" s="18"/>
      <c r="B111" s="46">
        <v>8</v>
      </c>
      <c r="C111" s="47"/>
      <c r="D111" s="48"/>
      <c r="E111" t="s" s="49">
        <f>IF(C111&gt;0,VLOOKUP(C111,'Lookup'!$A$20:$B$35,2,FALSE),"")</f>
      </c>
      <c r="F111" s="58"/>
      <c r="G111" s="51">
        <v>2</v>
      </c>
      <c r="H111" s="24"/>
      <c r="I111" s="46">
        <v>8</v>
      </c>
      <c r="J111" s="47"/>
      <c r="K111" s="48"/>
      <c r="L111" t="s" s="49">
        <f>IF(J111&gt;0,VLOOKUP(J111,'Lookup'!$A$20:$B$35,2,FALSE),"")</f>
      </c>
      <c r="M111" s="58"/>
      <c r="N111" s="51">
        <v>1</v>
      </c>
    </row>
    <row r="112" ht="15.75" customHeight="1">
      <c r="A112" s="2"/>
      <c r="B112" s="52"/>
      <c r="C112" s="52"/>
      <c r="D112" s="52"/>
      <c r="E112" s="52"/>
      <c r="F112" s="52"/>
      <c r="G112" s="52"/>
      <c r="H112" s="2"/>
      <c r="I112" s="52"/>
      <c r="J112" s="52"/>
      <c r="K112" s="52"/>
      <c r="L112" s="52"/>
      <c r="M112" s="52"/>
      <c r="N112" s="52"/>
    </row>
    <row r="113" ht="15.75" customHeight="1">
      <c r="A113" s="18"/>
      <c r="B113" t="s" s="19">
        <v>101</v>
      </c>
      <c r="C113" s="20"/>
      <c r="D113" s="21"/>
      <c r="E113" s="21"/>
      <c r="F113" s="21"/>
      <c r="G113" s="23"/>
      <c r="H113" s="24"/>
      <c r="I113" t="s" s="19">
        <v>103</v>
      </c>
      <c r="J113" s="20"/>
      <c r="K113" s="21"/>
      <c r="L113" s="21"/>
      <c r="M113" s="21"/>
      <c r="N113" s="23"/>
    </row>
    <row r="114" ht="17" customHeight="1">
      <c r="A114" s="18"/>
      <c r="B114" t="s" s="26">
        <v>130</v>
      </c>
      <c r="C114" t="s" s="27">
        <v>131</v>
      </c>
      <c r="D114" t="s" s="28">
        <v>132</v>
      </c>
      <c r="E114" t="s" s="28">
        <v>133</v>
      </c>
      <c r="F114" t="s" s="27">
        <v>134</v>
      </c>
      <c r="G114" t="s" s="29">
        <v>127</v>
      </c>
      <c r="H114" s="24"/>
      <c r="I114" t="s" s="26">
        <v>130</v>
      </c>
      <c r="J114" t="s" s="27">
        <v>131</v>
      </c>
      <c r="K114" t="s" s="28">
        <v>132</v>
      </c>
      <c r="L114" t="s" s="28">
        <v>133</v>
      </c>
      <c r="M114" t="s" s="27">
        <v>134</v>
      </c>
      <c r="N114" t="s" s="29">
        <v>127</v>
      </c>
    </row>
    <row r="115" ht="16.5" customHeight="1">
      <c r="A115" s="18"/>
      <c r="B115" s="32">
        <v>1</v>
      </c>
      <c r="C115" s="33">
        <v>31</v>
      </c>
      <c r="D115" t="s" s="34">
        <v>406</v>
      </c>
      <c r="E115" t="s" s="5">
        <f>IF(C115&gt;0,VLOOKUP(C115,'Lookup'!$A$20:$B$35,2,FALSE),"")</f>
        <v>13</v>
      </c>
      <c r="F115" t="s" s="55">
        <v>407</v>
      </c>
      <c r="G115" s="36">
        <v>16</v>
      </c>
      <c r="H115" s="24"/>
      <c r="I115" s="32">
        <v>1</v>
      </c>
      <c r="J115" s="33">
        <v>32</v>
      </c>
      <c r="K115" t="s" s="34">
        <v>408</v>
      </c>
      <c r="L115" t="s" s="5">
        <f>IF(J115&gt;0,VLOOKUP(J115,'Lookup'!$A$20:$B$35,2,FALSE),"")</f>
        <v>13</v>
      </c>
      <c r="M115" t="s" s="55">
        <v>409</v>
      </c>
      <c r="N115" s="36">
        <v>12</v>
      </c>
    </row>
    <row r="116" ht="17" customHeight="1">
      <c r="A116" s="18"/>
      <c r="B116" s="38">
        <v>2</v>
      </c>
      <c r="C116" s="39">
        <v>39</v>
      </c>
      <c r="D116" t="s" s="40">
        <v>410</v>
      </c>
      <c r="E116" t="s" s="5">
        <f>IF(C116&gt;0,VLOOKUP(C116,'Lookup'!$A$20:$B$35,2,FALSE),"")</f>
        <v>17</v>
      </c>
      <c r="F116" t="s" s="56">
        <v>411</v>
      </c>
      <c r="G116" s="42">
        <v>14</v>
      </c>
      <c r="H116" s="24"/>
      <c r="I116" s="38">
        <v>2</v>
      </c>
      <c r="J116" s="39">
        <v>40</v>
      </c>
      <c r="K116" t="s" s="40">
        <v>412</v>
      </c>
      <c r="L116" t="s" s="5">
        <f>IF(J116&gt;0,VLOOKUP(J116,'Lookup'!$A$20:$B$35,2,FALSE),"")</f>
        <v>17</v>
      </c>
      <c r="M116" t="s" s="56">
        <v>413</v>
      </c>
      <c r="N116" s="42">
        <v>10</v>
      </c>
    </row>
    <row r="117" ht="17" customHeight="1">
      <c r="A117" s="18"/>
      <c r="B117" s="38">
        <v>3</v>
      </c>
      <c r="C117" s="39">
        <v>33</v>
      </c>
      <c r="D117" t="s" s="40">
        <v>414</v>
      </c>
      <c r="E117" t="s" s="5">
        <f>IF(C117&gt;0,VLOOKUP(C117,'Lookup'!$A$20:$B$35,2,FALSE),"")</f>
        <v>14</v>
      </c>
      <c r="F117" t="s" s="56">
        <v>415</v>
      </c>
      <c r="G117" s="42">
        <v>12</v>
      </c>
      <c r="H117" s="24"/>
      <c r="I117" s="38">
        <v>3</v>
      </c>
      <c r="J117" s="39">
        <v>44</v>
      </c>
      <c r="K117" t="s" s="40">
        <v>416</v>
      </c>
      <c r="L117" t="s" s="5">
        <f>IF(J117&gt;0,VLOOKUP(J117,'Lookup'!$A$20:$B$35,2,FALSE),"")</f>
        <v>19</v>
      </c>
      <c r="M117" t="s" s="56">
        <v>417</v>
      </c>
      <c r="N117" s="42">
        <v>8</v>
      </c>
    </row>
    <row r="118" ht="17" customHeight="1">
      <c r="A118" s="18"/>
      <c r="B118" s="38">
        <v>4</v>
      </c>
      <c r="C118" s="39">
        <v>35</v>
      </c>
      <c r="D118" t="s" s="40">
        <v>418</v>
      </c>
      <c r="E118" t="s" s="5">
        <f>IF(C118&gt;0,VLOOKUP(C118,'Lookup'!$A$20:$B$35,2,FALSE),"")</f>
        <v>15</v>
      </c>
      <c r="F118" t="s" s="56">
        <v>419</v>
      </c>
      <c r="G118" s="42">
        <v>10</v>
      </c>
      <c r="H118" s="24"/>
      <c r="I118" s="38">
        <v>4</v>
      </c>
      <c r="J118" s="39">
        <v>42</v>
      </c>
      <c r="K118" t="s" s="40">
        <v>353</v>
      </c>
      <c r="L118" t="s" s="5">
        <f>IF(J118&gt;0,VLOOKUP(J118,'Lookup'!$A$20:$B$35,2,FALSE),"")</f>
        <v>18</v>
      </c>
      <c r="M118" t="s" s="56">
        <v>420</v>
      </c>
      <c r="N118" s="42">
        <v>6</v>
      </c>
    </row>
    <row r="119" ht="17" customHeight="1">
      <c r="A119" s="18"/>
      <c r="B119" s="38">
        <v>5</v>
      </c>
      <c r="C119" s="39">
        <v>43</v>
      </c>
      <c r="D119" t="s" s="40">
        <v>421</v>
      </c>
      <c r="E119" t="s" s="5">
        <f>IF(C119&gt;0,VLOOKUP(C119,'Lookup'!$A$20:$B$35,2,FALSE),"")</f>
        <v>19</v>
      </c>
      <c r="F119" t="s" s="56">
        <v>422</v>
      </c>
      <c r="G119" s="42">
        <v>8</v>
      </c>
      <c r="H119" s="24"/>
      <c r="I119" s="38">
        <v>5</v>
      </c>
      <c r="J119" s="43"/>
      <c r="K119" s="44"/>
      <c r="L119" t="s" s="5">
        <f>IF(J119&gt;0,VLOOKUP(J119,'Lookup'!$A$20:$B$35,2,FALSE),"")</f>
      </c>
      <c r="M119" s="57"/>
      <c r="N119" s="42">
        <v>4</v>
      </c>
    </row>
    <row r="120" ht="17" customHeight="1">
      <c r="A120" s="18"/>
      <c r="B120" s="38">
        <v>6</v>
      </c>
      <c r="C120" s="39">
        <v>37</v>
      </c>
      <c r="D120" t="s" s="40">
        <v>423</v>
      </c>
      <c r="E120" t="s" s="5">
        <f>IF(C120&gt;0,VLOOKUP(C120,'Lookup'!$A$20:$B$35,2,FALSE),"")</f>
        <v>16</v>
      </c>
      <c r="F120" t="s" s="56">
        <v>424</v>
      </c>
      <c r="G120" s="42">
        <v>6</v>
      </c>
      <c r="H120" s="24"/>
      <c r="I120" s="38">
        <v>6</v>
      </c>
      <c r="J120" s="43"/>
      <c r="K120" s="44"/>
      <c r="L120" t="s" s="5">
        <f>IF(J120&gt;0,VLOOKUP(J120,'Lookup'!$A$20:$B$35,2,FALSE),"")</f>
      </c>
      <c r="M120" s="57"/>
      <c r="N120" s="42">
        <v>3</v>
      </c>
    </row>
    <row r="121" ht="17" customHeight="1">
      <c r="A121" s="18"/>
      <c r="B121" s="38">
        <v>7</v>
      </c>
      <c r="C121" s="39">
        <v>41</v>
      </c>
      <c r="D121" t="s" s="40">
        <v>425</v>
      </c>
      <c r="E121" t="s" s="5">
        <f>IF(C121&gt;0,VLOOKUP(C121,'Lookup'!$A$20:$B$35,2,FALSE),"")</f>
        <v>18</v>
      </c>
      <c r="F121" t="s" s="56">
        <v>426</v>
      </c>
      <c r="G121" s="42">
        <v>4</v>
      </c>
      <c r="H121" s="24"/>
      <c r="I121" s="38">
        <v>7</v>
      </c>
      <c r="J121" s="43"/>
      <c r="K121" s="44"/>
      <c r="L121" t="s" s="5">
        <f>IF(J121&gt;0,VLOOKUP(J121,'Lookup'!$A$20:$B$35,2,FALSE),"")</f>
      </c>
      <c r="M121" s="57"/>
      <c r="N121" s="42">
        <v>2</v>
      </c>
    </row>
    <row r="122" ht="15.75" customHeight="1">
      <c r="A122" s="18"/>
      <c r="B122" s="46">
        <v>8</v>
      </c>
      <c r="C122" s="47"/>
      <c r="D122" s="48"/>
      <c r="E122" t="s" s="49">
        <f>IF(C122&gt;0,VLOOKUP(C122,'Lookup'!$A$20:$B$35,2,FALSE),"")</f>
      </c>
      <c r="F122" s="58"/>
      <c r="G122" s="51">
        <v>2</v>
      </c>
      <c r="H122" s="24"/>
      <c r="I122" s="46">
        <v>8</v>
      </c>
      <c r="J122" s="47"/>
      <c r="K122" s="48"/>
      <c r="L122" t="s" s="49">
        <f>IF(J122&gt;0,VLOOKUP(J122,'Lookup'!$A$20:$B$35,2,FALSE),"")</f>
      </c>
      <c r="M122" s="58"/>
      <c r="N122" s="51">
        <v>1</v>
      </c>
    </row>
    <row r="123" ht="15.75" customHeight="1">
      <c r="A123" s="2"/>
      <c r="B123" s="52"/>
      <c r="C123" s="52"/>
      <c r="D123" s="52"/>
      <c r="E123" s="52"/>
      <c r="F123" s="52"/>
      <c r="G123" s="52"/>
      <c r="H123" s="2"/>
      <c r="I123" s="52"/>
      <c r="J123" s="52"/>
      <c r="K123" s="52"/>
      <c r="L123" s="52"/>
      <c r="M123" s="52"/>
      <c r="N123" s="52"/>
    </row>
    <row r="124" ht="15.75" customHeight="1">
      <c r="A124" s="18"/>
      <c r="B124" t="s" s="19">
        <v>105</v>
      </c>
      <c r="C124" s="20"/>
      <c r="D124" s="21"/>
      <c r="E124" s="21"/>
      <c r="F124" s="21"/>
      <c r="G124" s="23"/>
      <c r="H124" s="24"/>
      <c r="I124" t="s" s="19">
        <v>107</v>
      </c>
      <c r="J124" s="20"/>
      <c r="K124" s="21"/>
      <c r="L124" s="21"/>
      <c r="M124" s="21"/>
      <c r="N124" s="23"/>
    </row>
    <row r="125" ht="17" customHeight="1">
      <c r="A125" s="18"/>
      <c r="B125" t="s" s="26">
        <v>130</v>
      </c>
      <c r="C125" t="s" s="27">
        <v>131</v>
      </c>
      <c r="D125" t="s" s="28">
        <v>132</v>
      </c>
      <c r="E125" t="s" s="28">
        <v>133</v>
      </c>
      <c r="F125" t="s" s="27">
        <v>134</v>
      </c>
      <c r="G125" t="s" s="29">
        <v>127</v>
      </c>
      <c r="H125" s="24"/>
      <c r="I125" t="s" s="26">
        <v>130</v>
      </c>
      <c r="J125" t="s" s="27">
        <v>131</v>
      </c>
      <c r="K125" t="s" s="28">
        <v>132</v>
      </c>
      <c r="L125" t="s" s="28">
        <v>133</v>
      </c>
      <c r="M125" t="s" s="27">
        <v>134</v>
      </c>
      <c r="N125" t="s" s="29">
        <v>127</v>
      </c>
    </row>
    <row r="126" ht="16.5" customHeight="1">
      <c r="A126" s="18"/>
      <c r="B126" s="32">
        <v>1</v>
      </c>
      <c r="C126" s="33">
        <v>43</v>
      </c>
      <c r="D126" t="s" s="34">
        <v>427</v>
      </c>
      <c r="E126" t="s" s="5">
        <f>IF(C126&gt;0,VLOOKUP(C126,'Lookup'!$A$20:$B$35,2,FALSE),"")</f>
        <v>19</v>
      </c>
      <c r="F126" t="s" s="55">
        <v>428</v>
      </c>
      <c r="G126" s="36">
        <v>16</v>
      </c>
      <c r="H126" s="24"/>
      <c r="I126" s="32">
        <v>1</v>
      </c>
      <c r="J126" s="53"/>
      <c r="K126" s="54"/>
      <c r="L126" t="s" s="5">
        <f>IF(J126&gt;0,VLOOKUP(J126,'Lookup'!$A$20:$B$35,2,FALSE),"")</f>
      </c>
      <c r="M126" s="61"/>
      <c r="N126" s="36">
        <v>12</v>
      </c>
    </row>
    <row r="127" ht="17" customHeight="1">
      <c r="A127" s="18"/>
      <c r="B127" s="38">
        <v>2</v>
      </c>
      <c r="C127" s="39">
        <v>41</v>
      </c>
      <c r="D127" t="s" s="40">
        <v>313</v>
      </c>
      <c r="E127" t="s" s="5">
        <f>IF(C127&gt;0,VLOOKUP(C127,'Lookup'!$A$20:$B$35,2,FALSE),"")</f>
        <v>18</v>
      </c>
      <c r="F127" t="s" s="56">
        <v>429</v>
      </c>
      <c r="G127" s="42">
        <v>14</v>
      </c>
      <c r="H127" s="24"/>
      <c r="I127" s="38">
        <v>2</v>
      </c>
      <c r="J127" s="43"/>
      <c r="K127" s="44"/>
      <c r="L127" t="s" s="5">
        <f>IF(J127&gt;0,VLOOKUP(J127,'Lookup'!$A$20:$B$35,2,FALSE),"")</f>
      </c>
      <c r="M127" s="57"/>
      <c r="N127" s="42">
        <v>10</v>
      </c>
    </row>
    <row r="128" ht="17" customHeight="1">
      <c r="A128" s="18"/>
      <c r="B128" s="38">
        <v>3</v>
      </c>
      <c r="C128" s="39">
        <v>31</v>
      </c>
      <c r="D128" t="s" s="40">
        <v>430</v>
      </c>
      <c r="E128" t="s" s="5">
        <f>IF(C128&gt;0,VLOOKUP(C128,'Lookup'!$A$20:$B$35,2,FALSE),"")</f>
        <v>13</v>
      </c>
      <c r="F128" t="s" s="56">
        <v>431</v>
      </c>
      <c r="G128" s="42">
        <v>12</v>
      </c>
      <c r="H128" s="24"/>
      <c r="I128" s="38">
        <v>3</v>
      </c>
      <c r="J128" s="43"/>
      <c r="K128" s="44"/>
      <c r="L128" t="s" s="5">
        <f>IF(J128&gt;0,VLOOKUP(J128,'Lookup'!$A$20:$B$35,2,FALSE),"")</f>
      </c>
      <c r="M128" s="57"/>
      <c r="N128" s="42">
        <v>8</v>
      </c>
    </row>
    <row r="129" ht="17" customHeight="1">
      <c r="A129" s="18"/>
      <c r="B129" s="38">
        <v>4</v>
      </c>
      <c r="C129" s="43"/>
      <c r="D129" s="44"/>
      <c r="E129" t="s" s="5">
        <f>IF(C129&gt;0,VLOOKUP(C129,'Lookup'!$A$20:$B$35,2,FALSE),"")</f>
      </c>
      <c r="F129" s="57"/>
      <c r="G129" s="42">
        <v>10</v>
      </c>
      <c r="H129" s="24"/>
      <c r="I129" s="38">
        <v>4</v>
      </c>
      <c r="J129" s="43"/>
      <c r="K129" s="44"/>
      <c r="L129" t="s" s="5">
        <f>IF(J129&gt;0,VLOOKUP(J129,'Lookup'!$A$20:$B$35,2,FALSE),"")</f>
      </c>
      <c r="M129" s="57"/>
      <c r="N129" s="42">
        <v>6</v>
      </c>
    </row>
    <row r="130" ht="17" customHeight="1">
      <c r="A130" s="18"/>
      <c r="B130" s="38">
        <v>5</v>
      </c>
      <c r="C130" s="43"/>
      <c r="D130" s="44"/>
      <c r="E130" t="s" s="5">
        <f>IF(C130&gt;0,VLOOKUP(C130,'Lookup'!$A$20:$B$35,2,FALSE),"")</f>
      </c>
      <c r="F130" s="57"/>
      <c r="G130" s="42">
        <v>8</v>
      </c>
      <c r="H130" s="24"/>
      <c r="I130" s="38">
        <v>5</v>
      </c>
      <c r="J130" s="43"/>
      <c r="K130" s="44"/>
      <c r="L130" t="s" s="5">
        <f>IF(J130&gt;0,VLOOKUP(J130,'Lookup'!$A$20:$B$35,2,FALSE),"")</f>
      </c>
      <c r="M130" s="57"/>
      <c r="N130" s="42">
        <v>4</v>
      </c>
    </row>
    <row r="131" ht="17" customHeight="1">
      <c r="A131" s="18"/>
      <c r="B131" s="38">
        <v>6</v>
      </c>
      <c r="C131" s="43"/>
      <c r="D131" s="44"/>
      <c r="E131" t="s" s="5">
        <f>IF(C131&gt;0,VLOOKUP(C131,'Lookup'!$A$20:$B$35,2,FALSE),"")</f>
      </c>
      <c r="F131" s="57"/>
      <c r="G131" s="42">
        <v>6</v>
      </c>
      <c r="H131" s="24"/>
      <c r="I131" s="38">
        <v>6</v>
      </c>
      <c r="J131" s="43"/>
      <c r="K131" s="44"/>
      <c r="L131" t="s" s="5">
        <f>IF(J131&gt;0,VLOOKUP(J131,'Lookup'!$A$20:$B$35,2,FALSE),"")</f>
      </c>
      <c r="M131" s="57"/>
      <c r="N131" s="42">
        <v>3</v>
      </c>
    </row>
    <row r="132" ht="17" customHeight="1">
      <c r="A132" s="18"/>
      <c r="B132" s="38">
        <v>7</v>
      </c>
      <c r="C132" s="43"/>
      <c r="D132" s="44"/>
      <c r="E132" t="s" s="5">
        <f>IF(C132&gt;0,VLOOKUP(C132,'Lookup'!$A$20:$B$35,2,FALSE),"")</f>
      </c>
      <c r="F132" s="57"/>
      <c r="G132" s="42">
        <v>4</v>
      </c>
      <c r="H132" s="24"/>
      <c r="I132" s="38">
        <v>7</v>
      </c>
      <c r="J132" s="43"/>
      <c r="K132" s="44"/>
      <c r="L132" t="s" s="5">
        <f>IF(J132&gt;0,VLOOKUP(J132,'Lookup'!$A$20:$B$35,2,FALSE),"")</f>
      </c>
      <c r="M132" s="57"/>
      <c r="N132" s="42">
        <v>2</v>
      </c>
    </row>
    <row r="133" ht="15.75" customHeight="1">
      <c r="A133" s="18"/>
      <c r="B133" s="46">
        <v>8</v>
      </c>
      <c r="C133" s="47"/>
      <c r="D133" s="48"/>
      <c r="E133" t="s" s="49">
        <f>IF(C133&gt;0,VLOOKUP(C133,'Lookup'!$A$20:$B$35,2,FALSE),"")</f>
      </c>
      <c r="F133" s="58"/>
      <c r="G133" s="51">
        <v>2</v>
      </c>
      <c r="H133" s="24"/>
      <c r="I133" s="46">
        <v>8</v>
      </c>
      <c r="J133" s="47"/>
      <c r="K133" s="48"/>
      <c r="L133" t="s" s="49">
        <f>IF(J133&gt;0,VLOOKUP(J133,'Lookup'!$A$20:$B$35,2,FALSE),"")</f>
      </c>
      <c r="M133" s="58"/>
      <c r="N133" s="51">
        <v>1</v>
      </c>
    </row>
    <row r="134" ht="15.75" customHeight="1">
      <c r="A134" s="2"/>
      <c r="B134" s="52"/>
      <c r="C134" s="52"/>
      <c r="D134" s="52"/>
      <c r="E134" s="52"/>
      <c r="F134" s="52"/>
      <c r="G134" s="52"/>
      <c r="H134" s="2"/>
      <c r="I134" s="52"/>
      <c r="J134" s="52"/>
      <c r="K134" s="52"/>
      <c r="L134" s="52"/>
      <c r="M134" s="52"/>
      <c r="N134" s="52"/>
    </row>
    <row r="135" ht="15.75" customHeight="1">
      <c r="A135" s="18"/>
      <c r="B135" t="s" s="19">
        <v>109</v>
      </c>
      <c r="C135" s="20"/>
      <c r="D135" s="21"/>
      <c r="E135" s="21"/>
      <c r="F135" s="21"/>
      <c r="G135" s="23"/>
      <c r="H135" s="24"/>
      <c r="I135" t="s" s="19">
        <v>111</v>
      </c>
      <c r="J135" s="20"/>
      <c r="K135" s="21"/>
      <c r="L135" s="21"/>
      <c r="M135" s="21"/>
      <c r="N135" s="23"/>
    </row>
    <row r="136" ht="17" customHeight="1">
      <c r="A136" s="18"/>
      <c r="B136" t="s" s="26">
        <v>130</v>
      </c>
      <c r="C136" t="s" s="27">
        <v>131</v>
      </c>
      <c r="D136" t="s" s="28">
        <v>132</v>
      </c>
      <c r="E136" t="s" s="28">
        <v>133</v>
      </c>
      <c r="F136" t="s" s="27">
        <v>134</v>
      </c>
      <c r="G136" t="s" s="29">
        <v>127</v>
      </c>
      <c r="H136" s="24"/>
      <c r="I136" t="s" s="26">
        <v>130</v>
      </c>
      <c r="J136" t="s" s="27">
        <v>131</v>
      </c>
      <c r="K136" t="s" s="28">
        <v>132</v>
      </c>
      <c r="L136" t="s" s="28">
        <v>133</v>
      </c>
      <c r="M136" t="s" s="27">
        <v>134</v>
      </c>
      <c r="N136" t="s" s="29">
        <v>127</v>
      </c>
    </row>
    <row r="137" ht="16.5" customHeight="1">
      <c r="A137" s="18"/>
      <c r="B137" s="32">
        <v>1</v>
      </c>
      <c r="C137" s="33">
        <v>39</v>
      </c>
      <c r="D137" t="s" s="34">
        <v>432</v>
      </c>
      <c r="E137" t="s" s="5">
        <f>IF(C137&gt;0,VLOOKUP(C137,'Lookup'!$A$20:$B$35,2,FALSE),"")</f>
        <v>17</v>
      </c>
      <c r="F137" t="s" s="55">
        <v>433</v>
      </c>
      <c r="G137" s="36">
        <v>16</v>
      </c>
      <c r="H137" s="24"/>
      <c r="I137" s="32">
        <v>1</v>
      </c>
      <c r="J137" s="33">
        <v>44</v>
      </c>
      <c r="K137" t="s" s="34">
        <v>315</v>
      </c>
      <c r="L137" t="s" s="5">
        <f>IF(J137&gt;0,VLOOKUP(J137,'Lookup'!$A$20:$B$35,2,FALSE),"")</f>
        <v>19</v>
      </c>
      <c r="M137" t="s" s="55">
        <v>434</v>
      </c>
      <c r="N137" s="36">
        <v>12</v>
      </c>
    </row>
    <row r="138" ht="17" customHeight="1">
      <c r="A138" s="18"/>
      <c r="B138" s="38">
        <v>2</v>
      </c>
      <c r="C138" s="39">
        <v>43</v>
      </c>
      <c r="D138" t="s" s="40">
        <v>316</v>
      </c>
      <c r="E138" t="s" s="5">
        <f>IF(C138&gt;0,VLOOKUP(C138,'Lookup'!$A$20:$B$35,2,FALSE),"")</f>
        <v>19</v>
      </c>
      <c r="F138" t="s" s="56">
        <v>435</v>
      </c>
      <c r="G138" s="42">
        <v>14</v>
      </c>
      <c r="H138" s="24"/>
      <c r="I138" s="38">
        <v>2</v>
      </c>
      <c r="J138" s="43"/>
      <c r="K138" s="44"/>
      <c r="L138" t="s" s="5">
        <f>IF(J138&gt;0,VLOOKUP(J138,'Lookup'!$A$20:$B$35,2,FALSE),"")</f>
      </c>
      <c r="M138" s="57"/>
      <c r="N138" s="42">
        <v>10</v>
      </c>
    </row>
    <row r="139" ht="17" customHeight="1">
      <c r="A139" s="18"/>
      <c r="B139" s="38">
        <v>3</v>
      </c>
      <c r="C139" s="39">
        <v>31</v>
      </c>
      <c r="D139" t="s" s="40">
        <v>436</v>
      </c>
      <c r="E139" t="s" s="5">
        <f>IF(C139&gt;0,VLOOKUP(C139,'Lookup'!$A$20:$B$35,2,FALSE),"")</f>
        <v>13</v>
      </c>
      <c r="F139" t="s" s="56">
        <v>437</v>
      </c>
      <c r="G139" s="42">
        <v>12</v>
      </c>
      <c r="H139" s="24"/>
      <c r="I139" s="38">
        <v>3</v>
      </c>
      <c r="J139" s="43"/>
      <c r="K139" s="44"/>
      <c r="L139" t="s" s="5">
        <f>IF(J139&gt;0,VLOOKUP(J139,'Lookup'!$A$20:$B$35,2,FALSE),"")</f>
      </c>
      <c r="M139" s="57"/>
      <c r="N139" s="42">
        <v>8</v>
      </c>
    </row>
    <row r="140" ht="17" customHeight="1">
      <c r="A140" s="18"/>
      <c r="B140" s="38">
        <v>4</v>
      </c>
      <c r="C140" s="39">
        <v>33</v>
      </c>
      <c r="D140" t="s" s="40">
        <v>362</v>
      </c>
      <c r="E140" t="s" s="5">
        <f>IF(C140&gt;0,VLOOKUP(C140,'Lookup'!$A$20:$B$35,2,FALSE),"")</f>
        <v>14</v>
      </c>
      <c r="F140" t="s" s="56">
        <v>438</v>
      </c>
      <c r="G140" s="42">
        <v>10</v>
      </c>
      <c r="H140" s="24"/>
      <c r="I140" s="38">
        <v>4</v>
      </c>
      <c r="J140" s="43"/>
      <c r="K140" s="44"/>
      <c r="L140" t="s" s="5">
        <f>IF(J140&gt;0,VLOOKUP(J140,'Lookup'!$A$20:$B$35,2,FALSE),"")</f>
      </c>
      <c r="M140" s="57"/>
      <c r="N140" s="42">
        <v>6</v>
      </c>
    </row>
    <row r="141" ht="17" customHeight="1">
      <c r="A141" s="18"/>
      <c r="B141" s="38">
        <v>5</v>
      </c>
      <c r="C141" s="43"/>
      <c r="D141" s="44"/>
      <c r="E141" t="s" s="5">
        <f>IF(C141&gt;0,VLOOKUP(C141,'Lookup'!$A$20:$B$35,2,FALSE),"")</f>
      </c>
      <c r="F141" s="57"/>
      <c r="G141" s="42">
        <v>8</v>
      </c>
      <c r="H141" s="24"/>
      <c r="I141" s="38">
        <v>5</v>
      </c>
      <c r="J141" s="43"/>
      <c r="K141" s="44"/>
      <c r="L141" t="s" s="5">
        <f>IF(J141&gt;0,VLOOKUP(J141,'Lookup'!$A$20:$B$35,2,FALSE),"")</f>
      </c>
      <c r="M141" s="57"/>
      <c r="N141" s="42">
        <v>4</v>
      </c>
    </row>
    <row r="142" ht="17" customHeight="1">
      <c r="A142" s="18"/>
      <c r="B142" s="38">
        <v>6</v>
      </c>
      <c r="C142" s="43"/>
      <c r="D142" s="44"/>
      <c r="E142" t="s" s="5">
        <f>IF(C142&gt;0,VLOOKUP(C142,'Lookup'!$A$20:$B$35,2,FALSE),"")</f>
      </c>
      <c r="F142" s="57"/>
      <c r="G142" s="42">
        <v>6</v>
      </c>
      <c r="H142" s="24"/>
      <c r="I142" s="38">
        <v>6</v>
      </c>
      <c r="J142" s="43"/>
      <c r="K142" s="44"/>
      <c r="L142" t="s" s="5">
        <f>IF(J142&gt;0,VLOOKUP(J142,'Lookup'!$A$20:$B$35,2,FALSE),"")</f>
      </c>
      <c r="M142" s="57"/>
      <c r="N142" s="42">
        <v>3</v>
      </c>
    </row>
    <row r="143" ht="17" customHeight="1">
      <c r="A143" s="18"/>
      <c r="B143" s="38">
        <v>7</v>
      </c>
      <c r="C143" s="43"/>
      <c r="D143" s="44"/>
      <c r="E143" t="s" s="5">
        <f>IF(C143&gt;0,VLOOKUP(C143,'Lookup'!$A$20:$B$35,2,FALSE),"")</f>
      </c>
      <c r="F143" s="57"/>
      <c r="G143" s="42">
        <v>4</v>
      </c>
      <c r="H143" s="24"/>
      <c r="I143" s="38">
        <v>7</v>
      </c>
      <c r="J143" s="43"/>
      <c r="K143" s="44"/>
      <c r="L143" t="s" s="5">
        <f>IF(J143&gt;0,VLOOKUP(J143,'Lookup'!$A$20:$B$35,2,FALSE),"")</f>
      </c>
      <c r="M143" s="57"/>
      <c r="N143" s="42">
        <v>2</v>
      </c>
    </row>
    <row r="144" ht="15.75" customHeight="1">
      <c r="A144" s="18"/>
      <c r="B144" s="46">
        <v>8</v>
      </c>
      <c r="C144" s="47"/>
      <c r="D144" s="48"/>
      <c r="E144" t="s" s="49">
        <f>IF(C144&gt;0,VLOOKUP(C144,'Lookup'!$A$20:$B$35,2,FALSE),"")</f>
      </c>
      <c r="F144" s="58"/>
      <c r="G144" s="51">
        <v>2</v>
      </c>
      <c r="H144" s="24"/>
      <c r="I144" s="46">
        <v>8</v>
      </c>
      <c r="J144" s="47"/>
      <c r="K144" s="48"/>
      <c r="L144" t="s" s="49">
        <f>IF(J144&gt;0,VLOOKUP(J144,'Lookup'!$A$20:$B$35,2,FALSE),"")</f>
      </c>
      <c r="M144" s="58"/>
      <c r="N144" s="51">
        <v>1</v>
      </c>
    </row>
    <row r="145" ht="15.75" customHeight="1">
      <c r="A145" s="2"/>
      <c r="B145" s="52"/>
      <c r="C145" s="52"/>
      <c r="D145" s="52"/>
      <c r="E145" s="52"/>
      <c r="F145" s="52"/>
      <c r="G145" s="52"/>
      <c r="H145" s="2"/>
      <c r="I145" s="52"/>
      <c r="J145" s="52"/>
      <c r="K145" s="52"/>
      <c r="L145" s="52"/>
      <c r="M145" s="52"/>
      <c r="N145" s="52"/>
    </row>
    <row r="146" ht="15.75" customHeight="1">
      <c r="A146" s="18"/>
      <c r="B146" t="s" s="19">
        <v>113</v>
      </c>
      <c r="C146" s="20"/>
      <c r="D146" s="21"/>
      <c r="E146" s="21"/>
      <c r="F146" s="21"/>
      <c r="G146" s="23"/>
      <c r="H146" s="24"/>
      <c r="I146" t="s" s="19">
        <v>115</v>
      </c>
      <c r="J146" s="20"/>
      <c r="K146" s="21"/>
      <c r="L146" s="21"/>
      <c r="M146" s="21"/>
      <c r="N146" s="23"/>
    </row>
    <row r="147" ht="17" customHeight="1">
      <c r="A147" s="18"/>
      <c r="B147" t="s" s="26">
        <v>130</v>
      </c>
      <c r="C147" t="s" s="27">
        <v>131</v>
      </c>
      <c r="D147" t="s" s="28">
        <v>132</v>
      </c>
      <c r="E147" t="s" s="28">
        <v>133</v>
      </c>
      <c r="F147" t="s" s="27">
        <v>134</v>
      </c>
      <c r="G147" t="s" s="29">
        <v>127</v>
      </c>
      <c r="H147" s="24"/>
      <c r="I147" t="s" s="26">
        <v>130</v>
      </c>
      <c r="J147" t="s" s="27">
        <v>131</v>
      </c>
      <c r="K147" t="s" s="28">
        <v>132</v>
      </c>
      <c r="L147" t="s" s="28">
        <v>133</v>
      </c>
      <c r="M147" t="s" s="27">
        <v>134</v>
      </c>
      <c r="N147" t="s" s="29">
        <v>127</v>
      </c>
    </row>
    <row r="148" ht="16.5" customHeight="1">
      <c r="A148" s="18"/>
      <c r="B148" s="32">
        <v>1</v>
      </c>
      <c r="C148" s="33">
        <v>39</v>
      </c>
      <c r="D148" t="s" s="34">
        <v>439</v>
      </c>
      <c r="E148" t="s" s="5">
        <f>IF(C148&gt;0,VLOOKUP(C148,'Lookup'!$A$20:$B$35,2,FALSE),"")</f>
        <v>17</v>
      </c>
      <c r="F148" t="s" s="55">
        <v>440</v>
      </c>
      <c r="G148" s="36">
        <v>16</v>
      </c>
      <c r="H148" s="24"/>
      <c r="I148" s="32">
        <v>1</v>
      </c>
      <c r="J148" s="53"/>
      <c r="K148" s="54"/>
      <c r="L148" t="s" s="5">
        <f>IF(J148&gt;0,VLOOKUP(J148,'Lookup'!$A$20:$B$35,2,FALSE),"")</f>
      </c>
      <c r="M148" s="61"/>
      <c r="N148" s="36">
        <v>12</v>
      </c>
    </row>
    <row r="149" ht="17" customHeight="1">
      <c r="A149" s="18"/>
      <c r="B149" s="38">
        <v>2</v>
      </c>
      <c r="C149" s="39">
        <v>31</v>
      </c>
      <c r="D149" t="s" s="40">
        <v>365</v>
      </c>
      <c r="E149" t="s" s="5">
        <f>IF(C149&gt;0,VLOOKUP(C149,'Lookup'!$A$20:$B$35,2,FALSE),"")</f>
        <v>13</v>
      </c>
      <c r="F149" t="s" s="56">
        <v>441</v>
      </c>
      <c r="G149" s="42">
        <v>14</v>
      </c>
      <c r="H149" s="24"/>
      <c r="I149" s="38">
        <v>2</v>
      </c>
      <c r="J149" s="43"/>
      <c r="K149" s="44"/>
      <c r="L149" t="s" s="5">
        <f>IF(J149&gt;0,VLOOKUP(J149,'Lookup'!$A$20:$B$35,2,FALSE),"")</f>
      </c>
      <c r="M149" s="57"/>
      <c r="N149" s="42">
        <v>10</v>
      </c>
    </row>
    <row r="150" ht="17" customHeight="1">
      <c r="A150" s="18"/>
      <c r="B150" s="38">
        <v>3</v>
      </c>
      <c r="C150" s="43"/>
      <c r="D150" s="44"/>
      <c r="E150" t="s" s="5">
        <f>IF(C150&gt;0,VLOOKUP(C150,'Lookup'!$A$20:$B$35,2,FALSE),"")</f>
      </c>
      <c r="F150" s="57"/>
      <c r="G150" s="42">
        <v>12</v>
      </c>
      <c r="H150" s="24"/>
      <c r="I150" s="38">
        <v>3</v>
      </c>
      <c r="J150" s="43"/>
      <c r="K150" s="44"/>
      <c r="L150" t="s" s="5">
        <f>IF(J150&gt;0,VLOOKUP(J150,'Lookup'!$A$20:$B$35,2,FALSE),"")</f>
      </c>
      <c r="M150" s="57"/>
      <c r="N150" s="42">
        <v>8</v>
      </c>
    </row>
    <row r="151" ht="17" customHeight="1">
      <c r="A151" s="18"/>
      <c r="B151" s="38">
        <v>4</v>
      </c>
      <c r="C151" s="43"/>
      <c r="D151" s="44"/>
      <c r="E151" t="s" s="5">
        <f>IF(C151&gt;0,VLOOKUP(C151,'Lookup'!$A$20:$B$35,2,FALSE),"")</f>
      </c>
      <c r="F151" s="57"/>
      <c r="G151" s="42">
        <v>10</v>
      </c>
      <c r="H151" s="24"/>
      <c r="I151" s="38">
        <v>4</v>
      </c>
      <c r="J151" s="43"/>
      <c r="K151" s="44"/>
      <c r="L151" t="s" s="5">
        <f>IF(J151&gt;0,VLOOKUP(J151,'Lookup'!$A$20:$B$35,2,FALSE),"")</f>
      </c>
      <c r="M151" s="57"/>
      <c r="N151" s="42">
        <v>6</v>
      </c>
    </row>
    <row r="152" ht="17" customHeight="1">
      <c r="A152" s="18"/>
      <c r="B152" s="38">
        <v>5</v>
      </c>
      <c r="C152" s="43"/>
      <c r="D152" s="44"/>
      <c r="E152" t="s" s="5">
        <f>IF(C152&gt;0,VLOOKUP(C152,'Lookup'!$A$20:$B$35,2,FALSE),"")</f>
      </c>
      <c r="F152" s="57"/>
      <c r="G152" s="42">
        <v>8</v>
      </c>
      <c r="H152" s="24"/>
      <c r="I152" s="38">
        <v>5</v>
      </c>
      <c r="J152" s="43"/>
      <c r="K152" s="44"/>
      <c r="L152" t="s" s="5">
        <f>IF(J152&gt;0,VLOOKUP(J152,'Lookup'!$A$20:$B$35,2,FALSE),"")</f>
      </c>
      <c r="M152" s="57"/>
      <c r="N152" s="42">
        <v>4</v>
      </c>
    </row>
    <row r="153" ht="17" customHeight="1">
      <c r="A153" s="18"/>
      <c r="B153" s="38">
        <v>6</v>
      </c>
      <c r="C153" s="43"/>
      <c r="D153" s="44"/>
      <c r="E153" t="s" s="5">
        <f>IF(C153&gt;0,VLOOKUP(C153,'Lookup'!$A$20:$B$35,2,FALSE),"")</f>
      </c>
      <c r="F153" s="57"/>
      <c r="G153" s="42">
        <v>6</v>
      </c>
      <c r="H153" s="24"/>
      <c r="I153" s="38">
        <v>6</v>
      </c>
      <c r="J153" s="43"/>
      <c r="K153" s="44"/>
      <c r="L153" t="s" s="5">
        <f>IF(J153&gt;0,VLOOKUP(J153,'Lookup'!$A$20:$B$35,2,FALSE),"")</f>
      </c>
      <c r="M153" s="57"/>
      <c r="N153" s="42">
        <v>3</v>
      </c>
    </row>
    <row r="154" ht="17" customHeight="1">
      <c r="A154" s="18"/>
      <c r="B154" s="38">
        <v>7</v>
      </c>
      <c r="C154" s="43"/>
      <c r="D154" s="44"/>
      <c r="E154" t="s" s="5">
        <f>IF(C154&gt;0,VLOOKUP(C154,'Lookup'!$A$20:$B$35,2,FALSE),"")</f>
      </c>
      <c r="F154" s="57"/>
      <c r="G154" s="42">
        <v>4</v>
      </c>
      <c r="H154" s="24"/>
      <c r="I154" s="38">
        <v>7</v>
      </c>
      <c r="J154" s="43"/>
      <c r="K154" s="44"/>
      <c r="L154" t="s" s="5">
        <f>IF(J154&gt;0,VLOOKUP(J154,'Lookup'!$A$20:$B$35,2,FALSE),"")</f>
      </c>
      <c r="M154" s="57"/>
      <c r="N154" s="42">
        <v>2</v>
      </c>
    </row>
    <row r="155" ht="15.75" customHeight="1">
      <c r="A155" s="18"/>
      <c r="B155" s="46">
        <v>8</v>
      </c>
      <c r="C155" s="47"/>
      <c r="D155" s="48"/>
      <c r="E155" t="s" s="49">
        <f>IF(C155&gt;0,VLOOKUP(C155,'Lookup'!$A$20:$B$35,2,FALSE),"")</f>
      </c>
      <c r="F155" s="58"/>
      <c r="G155" s="51">
        <v>2</v>
      </c>
      <c r="H155" s="24"/>
      <c r="I155" s="46">
        <v>8</v>
      </c>
      <c r="J155" s="47"/>
      <c r="K155" s="48"/>
      <c r="L155" t="s" s="49">
        <f>IF(J155&gt;0,VLOOKUP(J155,'Lookup'!$A$20:$B$35,2,FALSE),"")</f>
      </c>
      <c r="M155" s="58"/>
      <c r="N155" s="51">
        <v>1</v>
      </c>
    </row>
    <row r="156" ht="15.75" customHeight="1">
      <c r="A156" s="2"/>
      <c r="B156" s="52"/>
      <c r="C156" s="52"/>
      <c r="D156" s="52"/>
      <c r="E156" s="52"/>
      <c r="F156" s="52"/>
      <c r="G156" s="52"/>
      <c r="H156" s="2"/>
      <c r="I156" s="52"/>
      <c r="J156" s="52"/>
      <c r="K156" s="52"/>
      <c r="L156" s="52"/>
      <c r="M156" s="52"/>
      <c r="N156" s="52"/>
    </row>
    <row r="157" ht="15.75" customHeight="1">
      <c r="A157" s="18"/>
      <c r="B157" t="s" s="19">
        <v>20</v>
      </c>
      <c r="C157" s="20"/>
      <c r="D157" s="21"/>
      <c r="E157" s="21"/>
      <c r="F157" s="21"/>
      <c r="G157" s="23"/>
      <c r="H157" s="24"/>
      <c r="I157" t="s" s="19">
        <v>20</v>
      </c>
      <c r="J157" s="20"/>
      <c r="K157" s="21"/>
      <c r="L157" s="21"/>
      <c r="M157" s="21"/>
      <c r="N157" s="23"/>
    </row>
    <row r="158" ht="17" customHeight="1">
      <c r="A158" s="18"/>
      <c r="B158" t="s" s="26">
        <v>130</v>
      </c>
      <c r="C158" t="s" s="27">
        <v>131</v>
      </c>
      <c r="D158" t="s" s="28">
        <v>132</v>
      </c>
      <c r="E158" t="s" s="28">
        <v>133</v>
      </c>
      <c r="F158" t="s" s="27">
        <v>134</v>
      </c>
      <c r="G158" t="s" s="29">
        <v>127</v>
      </c>
      <c r="H158" s="24"/>
      <c r="I158" t="s" s="26">
        <v>130</v>
      </c>
      <c r="J158" t="s" s="27">
        <v>131</v>
      </c>
      <c r="K158" t="s" s="28">
        <v>132</v>
      </c>
      <c r="L158" t="s" s="28">
        <v>133</v>
      </c>
      <c r="M158" t="s" s="27">
        <v>134</v>
      </c>
      <c r="N158" t="s" s="29">
        <v>127</v>
      </c>
    </row>
    <row r="159" ht="16.5" customHeight="1">
      <c r="A159" s="18"/>
      <c r="B159" s="32">
        <v>1</v>
      </c>
      <c r="C159" s="53"/>
      <c r="D159" s="54"/>
      <c r="E159" t="s" s="5">
        <f>IF(C159&gt;0,VLOOKUP(C159,'Lookup'!$A$20:$B$35,2,FALSE),"")</f>
      </c>
      <c r="F159" s="61"/>
      <c r="G159" s="36">
        <v>16</v>
      </c>
      <c r="H159" s="24"/>
      <c r="I159" s="32">
        <v>1</v>
      </c>
      <c r="J159" s="53"/>
      <c r="K159" s="54"/>
      <c r="L159" t="s" s="5">
        <f>IF(J159&gt;0,VLOOKUP(J159,'Lookup'!$A$20:$B$35,2,FALSE),"")</f>
      </c>
      <c r="M159" s="61"/>
      <c r="N159" s="36">
        <v>12</v>
      </c>
    </row>
    <row r="160" ht="17" customHeight="1">
      <c r="A160" s="18"/>
      <c r="B160" s="38">
        <v>2</v>
      </c>
      <c r="C160" s="43"/>
      <c r="D160" s="44"/>
      <c r="E160" t="s" s="5">
        <f>IF(C160&gt;0,VLOOKUP(C160,'Lookup'!$A$20:$B$35,2,FALSE),"")</f>
      </c>
      <c r="F160" s="57"/>
      <c r="G160" s="42">
        <v>14</v>
      </c>
      <c r="H160" s="24"/>
      <c r="I160" s="38">
        <v>2</v>
      </c>
      <c r="J160" s="43"/>
      <c r="K160" s="44"/>
      <c r="L160" t="s" s="5">
        <f>IF(J160&gt;0,VLOOKUP(J160,'Lookup'!$A$20:$B$35,2,FALSE),"")</f>
      </c>
      <c r="M160" s="57"/>
      <c r="N160" s="42">
        <v>10</v>
      </c>
    </row>
    <row r="161" ht="17" customHeight="1">
      <c r="A161" s="18"/>
      <c r="B161" s="38">
        <v>3</v>
      </c>
      <c r="C161" s="43"/>
      <c r="D161" s="44"/>
      <c r="E161" t="s" s="5">
        <f>IF(C161&gt;0,VLOOKUP(C161,'Lookup'!$A$20:$B$35,2,FALSE),"")</f>
      </c>
      <c r="F161" s="57"/>
      <c r="G161" s="42">
        <v>12</v>
      </c>
      <c r="H161" s="24"/>
      <c r="I161" s="38">
        <v>3</v>
      </c>
      <c r="J161" s="43"/>
      <c r="K161" s="44"/>
      <c r="L161" t="s" s="5">
        <f>IF(J161&gt;0,VLOOKUP(J161,'Lookup'!$A$20:$B$35,2,FALSE),"")</f>
      </c>
      <c r="M161" s="57"/>
      <c r="N161" s="42">
        <v>8</v>
      </c>
    </row>
    <row r="162" ht="17" customHeight="1">
      <c r="A162" s="18"/>
      <c r="B162" s="38">
        <v>4</v>
      </c>
      <c r="C162" s="43"/>
      <c r="D162" s="44"/>
      <c r="E162" t="s" s="5">
        <f>IF(C162&gt;0,VLOOKUP(C162,'Lookup'!$A$20:$B$35,2,FALSE),"")</f>
      </c>
      <c r="F162" s="57"/>
      <c r="G162" s="42">
        <v>10</v>
      </c>
      <c r="H162" s="24"/>
      <c r="I162" s="38">
        <v>4</v>
      </c>
      <c r="J162" s="43"/>
      <c r="K162" s="44"/>
      <c r="L162" t="s" s="5">
        <f>IF(J162&gt;0,VLOOKUP(J162,'Lookup'!$A$20:$B$35,2,FALSE),"")</f>
      </c>
      <c r="M162" s="57"/>
      <c r="N162" s="42">
        <v>6</v>
      </c>
    </row>
    <row r="163" ht="17" customHeight="1">
      <c r="A163" s="18"/>
      <c r="B163" s="38">
        <v>5</v>
      </c>
      <c r="C163" s="43"/>
      <c r="D163" s="44"/>
      <c r="E163" t="s" s="5">
        <f>IF(C163&gt;0,VLOOKUP(C163,'Lookup'!$A$20:$B$35,2,FALSE),"")</f>
      </c>
      <c r="F163" s="57"/>
      <c r="G163" s="42">
        <v>8</v>
      </c>
      <c r="H163" s="24"/>
      <c r="I163" s="38">
        <v>5</v>
      </c>
      <c r="J163" s="43"/>
      <c r="K163" s="44"/>
      <c r="L163" t="s" s="5">
        <f>IF(J163&gt;0,VLOOKUP(J163,'Lookup'!$A$20:$B$35,2,FALSE),"")</f>
      </c>
      <c r="M163" s="57"/>
      <c r="N163" s="42">
        <v>4</v>
      </c>
    </row>
    <row r="164" ht="17" customHeight="1">
      <c r="A164" s="18"/>
      <c r="B164" s="38">
        <v>6</v>
      </c>
      <c r="C164" s="43"/>
      <c r="D164" s="44"/>
      <c r="E164" t="s" s="5">
        <f>IF(C164&gt;0,VLOOKUP(C164,'Lookup'!$A$20:$B$35,2,FALSE),"")</f>
      </c>
      <c r="F164" s="57"/>
      <c r="G164" s="42">
        <v>6</v>
      </c>
      <c r="H164" s="24"/>
      <c r="I164" s="38">
        <v>6</v>
      </c>
      <c r="J164" s="43"/>
      <c r="K164" s="44"/>
      <c r="L164" t="s" s="5">
        <f>IF(J164&gt;0,VLOOKUP(J164,'Lookup'!$A$20:$B$35,2,FALSE),"")</f>
      </c>
      <c r="M164" s="57"/>
      <c r="N164" s="42">
        <v>3</v>
      </c>
    </row>
    <row r="165" ht="17" customHeight="1">
      <c r="A165" s="18"/>
      <c r="B165" s="38">
        <v>7</v>
      </c>
      <c r="C165" s="43"/>
      <c r="D165" s="44"/>
      <c r="E165" t="s" s="5">
        <f>IF(C165&gt;0,VLOOKUP(C165,'Lookup'!$A$20:$B$35,2,FALSE),"")</f>
      </c>
      <c r="F165" s="57"/>
      <c r="G165" s="42">
        <v>4</v>
      </c>
      <c r="H165" s="24"/>
      <c r="I165" s="38">
        <v>7</v>
      </c>
      <c r="J165" s="43"/>
      <c r="K165" s="44"/>
      <c r="L165" t="s" s="5">
        <f>IF(J165&gt;0,VLOOKUP(J165,'Lookup'!$A$20:$B$35,2,FALSE),"")</f>
      </c>
      <c r="M165" s="57"/>
      <c r="N165" s="42">
        <v>2</v>
      </c>
    </row>
    <row r="166" ht="15.75" customHeight="1">
      <c r="A166" s="18"/>
      <c r="B166" s="46">
        <v>8</v>
      </c>
      <c r="C166" s="47"/>
      <c r="D166" s="48"/>
      <c r="E166" t="s" s="49">
        <f>IF(C166&gt;0,VLOOKUP(C166,'Lookup'!$A$20:$B$35,2,FALSE),"")</f>
      </c>
      <c r="F166" s="58"/>
      <c r="G166" s="51">
        <v>2</v>
      </c>
      <c r="H166" s="24"/>
      <c r="I166" s="46">
        <v>8</v>
      </c>
      <c r="J166" s="47"/>
      <c r="K166" s="48"/>
      <c r="L166" t="s" s="49">
        <f>IF(J166&gt;0,VLOOKUP(J166,'Lookup'!$A$20:$B$35,2,FALSE),"")</f>
      </c>
      <c r="M166" s="58"/>
      <c r="N166" s="51">
        <v>1</v>
      </c>
    </row>
    <row r="167" ht="15.75" customHeight="1">
      <c r="A167" s="2"/>
      <c r="B167" s="52"/>
      <c r="C167" s="52"/>
      <c r="D167" s="52"/>
      <c r="E167" s="52"/>
      <c r="F167" s="52"/>
      <c r="G167" s="52"/>
      <c r="H167" s="2"/>
      <c r="I167" s="52"/>
      <c r="J167" s="52"/>
      <c r="K167" s="52"/>
      <c r="L167" s="52"/>
      <c r="M167" s="52"/>
      <c r="N167" s="52"/>
    </row>
    <row r="168" ht="15.75" customHeight="1">
      <c r="A168" s="18"/>
      <c r="B168" t="s" s="19">
        <v>20</v>
      </c>
      <c r="C168" s="20"/>
      <c r="D168" s="21"/>
      <c r="E168" s="21"/>
      <c r="F168" s="21"/>
      <c r="G168" s="23"/>
      <c r="H168" s="24"/>
      <c r="I168" t="s" s="19">
        <v>20</v>
      </c>
      <c r="J168" s="20"/>
      <c r="K168" s="21"/>
      <c r="L168" s="21"/>
      <c r="M168" s="21"/>
      <c r="N168" s="23"/>
    </row>
    <row r="169" ht="17" customHeight="1">
      <c r="A169" s="18"/>
      <c r="B169" t="s" s="26">
        <v>130</v>
      </c>
      <c r="C169" t="s" s="27">
        <v>131</v>
      </c>
      <c r="D169" t="s" s="28">
        <v>132</v>
      </c>
      <c r="E169" t="s" s="28">
        <v>133</v>
      </c>
      <c r="F169" t="s" s="27">
        <v>134</v>
      </c>
      <c r="G169" t="s" s="29">
        <v>127</v>
      </c>
      <c r="H169" s="24"/>
      <c r="I169" t="s" s="26">
        <v>130</v>
      </c>
      <c r="J169" t="s" s="27">
        <v>131</v>
      </c>
      <c r="K169" t="s" s="28">
        <v>132</v>
      </c>
      <c r="L169" t="s" s="28">
        <v>133</v>
      </c>
      <c r="M169" t="s" s="27">
        <v>134</v>
      </c>
      <c r="N169" t="s" s="29">
        <v>127</v>
      </c>
    </row>
    <row r="170" ht="16.5" customHeight="1">
      <c r="A170" s="18"/>
      <c r="B170" s="32">
        <v>1</v>
      </c>
      <c r="C170" s="53"/>
      <c r="D170" s="54"/>
      <c r="E170" t="s" s="5">
        <f>IF(C170&gt;0,VLOOKUP(C170,'Lookup'!$A$20:$B$35,2,FALSE),"")</f>
      </c>
      <c r="F170" s="61"/>
      <c r="G170" s="36">
        <v>16</v>
      </c>
      <c r="H170" s="24"/>
      <c r="I170" s="32">
        <v>1</v>
      </c>
      <c r="J170" s="53"/>
      <c r="K170" s="54"/>
      <c r="L170" t="s" s="5">
        <f>IF(J170&gt;0,VLOOKUP(J170,'Lookup'!$A$20:$B$35,2,FALSE),"")</f>
      </c>
      <c r="M170" s="61"/>
      <c r="N170" s="36">
        <v>12</v>
      </c>
    </row>
    <row r="171" ht="17" customHeight="1">
      <c r="A171" s="18"/>
      <c r="B171" s="38">
        <v>2</v>
      </c>
      <c r="C171" s="43"/>
      <c r="D171" s="44"/>
      <c r="E171" t="s" s="5">
        <f>IF(C171&gt;0,VLOOKUP(C171,'Lookup'!$A$20:$B$35,2,FALSE),"")</f>
      </c>
      <c r="F171" s="57"/>
      <c r="G171" s="42">
        <v>14</v>
      </c>
      <c r="H171" s="24"/>
      <c r="I171" s="38">
        <v>2</v>
      </c>
      <c r="J171" s="43"/>
      <c r="K171" s="44"/>
      <c r="L171" t="s" s="5">
        <f>IF(J171&gt;0,VLOOKUP(J171,'Lookup'!$A$20:$B$35,2,FALSE),"")</f>
      </c>
      <c r="M171" s="57"/>
      <c r="N171" s="42">
        <v>10</v>
      </c>
    </row>
    <row r="172" ht="17" customHeight="1">
      <c r="A172" s="18"/>
      <c r="B172" s="38">
        <v>3</v>
      </c>
      <c r="C172" s="43"/>
      <c r="D172" s="44"/>
      <c r="E172" t="s" s="5">
        <f>IF(C172&gt;0,VLOOKUP(C172,'Lookup'!$A$20:$B$35,2,FALSE),"")</f>
      </c>
      <c r="F172" s="57"/>
      <c r="G172" s="42">
        <v>12</v>
      </c>
      <c r="H172" s="24"/>
      <c r="I172" s="38">
        <v>3</v>
      </c>
      <c r="J172" s="43"/>
      <c r="K172" s="44"/>
      <c r="L172" t="s" s="5">
        <f>IF(J172&gt;0,VLOOKUP(J172,'Lookup'!$A$20:$B$35,2,FALSE),"")</f>
      </c>
      <c r="M172" s="57"/>
      <c r="N172" s="42">
        <v>8</v>
      </c>
    </row>
    <row r="173" ht="17" customHeight="1">
      <c r="A173" s="18"/>
      <c r="B173" s="38">
        <v>4</v>
      </c>
      <c r="C173" s="43"/>
      <c r="D173" s="44"/>
      <c r="E173" t="s" s="5">
        <f>IF(C173&gt;0,VLOOKUP(C173,'Lookup'!$A$20:$B$35,2,FALSE),"")</f>
      </c>
      <c r="F173" s="57"/>
      <c r="G173" s="42">
        <v>10</v>
      </c>
      <c r="H173" s="24"/>
      <c r="I173" s="38">
        <v>4</v>
      </c>
      <c r="J173" s="43"/>
      <c r="K173" s="44"/>
      <c r="L173" t="s" s="5">
        <f>IF(J173&gt;0,VLOOKUP(J173,'Lookup'!$A$20:$B$35,2,FALSE),"")</f>
      </c>
      <c r="M173" s="57"/>
      <c r="N173" s="42">
        <v>6</v>
      </c>
    </row>
    <row r="174" ht="17" customHeight="1">
      <c r="A174" s="18"/>
      <c r="B174" s="38">
        <v>5</v>
      </c>
      <c r="C174" s="43"/>
      <c r="D174" s="44"/>
      <c r="E174" t="s" s="5">
        <f>IF(C174&gt;0,VLOOKUP(C174,'Lookup'!$A$20:$B$35,2,FALSE),"")</f>
      </c>
      <c r="F174" s="57"/>
      <c r="G174" s="42">
        <v>8</v>
      </c>
      <c r="H174" s="24"/>
      <c r="I174" s="38">
        <v>5</v>
      </c>
      <c r="J174" s="43"/>
      <c r="K174" s="44"/>
      <c r="L174" t="s" s="5">
        <f>IF(J174&gt;0,VLOOKUP(J174,'Lookup'!$A$20:$B$35,2,FALSE),"")</f>
      </c>
      <c r="M174" s="57"/>
      <c r="N174" s="42">
        <v>4</v>
      </c>
    </row>
    <row r="175" ht="17" customHeight="1">
      <c r="A175" s="18"/>
      <c r="B175" s="38">
        <v>6</v>
      </c>
      <c r="C175" s="43"/>
      <c r="D175" s="44"/>
      <c r="E175" t="s" s="5">
        <f>IF(C175&gt;0,VLOOKUP(C175,'Lookup'!$A$20:$B$35,2,FALSE),"")</f>
      </c>
      <c r="F175" s="57"/>
      <c r="G175" s="42">
        <v>6</v>
      </c>
      <c r="H175" s="24"/>
      <c r="I175" s="38">
        <v>6</v>
      </c>
      <c r="J175" s="43"/>
      <c r="K175" s="44"/>
      <c r="L175" t="s" s="5">
        <f>IF(J175&gt;0,VLOOKUP(J175,'Lookup'!$A$20:$B$35,2,FALSE),"")</f>
      </c>
      <c r="M175" s="57"/>
      <c r="N175" s="42">
        <v>3</v>
      </c>
    </row>
    <row r="176" ht="17" customHeight="1">
      <c r="A176" s="18"/>
      <c r="B176" s="38">
        <v>7</v>
      </c>
      <c r="C176" s="43"/>
      <c r="D176" s="44"/>
      <c r="E176" t="s" s="5">
        <f>IF(C176&gt;0,VLOOKUP(C176,'Lookup'!$A$20:$B$35,2,FALSE),"")</f>
      </c>
      <c r="F176" s="57"/>
      <c r="G176" s="42">
        <v>4</v>
      </c>
      <c r="H176" s="24"/>
      <c r="I176" s="38">
        <v>7</v>
      </c>
      <c r="J176" s="43"/>
      <c r="K176" s="44"/>
      <c r="L176" t="s" s="5">
        <f>IF(J176&gt;0,VLOOKUP(J176,'Lookup'!$A$20:$B$35,2,FALSE),"")</f>
      </c>
      <c r="M176" s="57"/>
      <c r="N176" s="42">
        <v>2</v>
      </c>
    </row>
    <row r="177" ht="15.75" customHeight="1">
      <c r="A177" s="18"/>
      <c r="B177" s="46">
        <v>8</v>
      </c>
      <c r="C177" s="47"/>
      <c r="D177" s="48"/>
      <c r="E177" t="s" s="49">
        <f>IF(C177&gt;0,VLOOKUP(C177,'Lookup'!$A$20:$B$35,2,FALSE),"")</f>
      </c>
      <c r="F177" s="58"/>
      <c r="G177" s="51">
        <v>2</v>
      </c>
      <c r="H177" s="24"/>
      <c r="I177" s="46">
        <v>8</v>
      </c>
      <c r="J177" s="47"/>
      <c r="K177" s="48"/>
      <c r="L177" t="s" s="49">
        <f>IF(J177&gt;0,VLOOKUP(J177,'Lookup'!$A$20:$B$35,2,FALSE),"")</f>
      </c>
      <c r="M177" s="58"/>
      <c r="N177" s="51">
        <v>1</v>
      </c>
    </row>
    <row r="178" ht="15.75" customHeight="1">
      <c r="A178" s="2"/>
      <c r="B178" s="52"/>
      <c r="C178" s="52"/>
      <c r="D178" s="52"/>
      <c r="E178" s="52"/>
      <c r="F178" s="52"/>
      <c r="G178" s="52"/>
      <c r="H178" s="2"/>
      <c r="I178" s="52"/>
      <c r="J178" s="52"/>
      <c r="K178" s="52"/>
      <c r="L178" s="52"/>
      <c r="M178" s="52"/>
      <c r="N178" s="52"/>
    </row>
    <row r="179" ht="15.75" customHeight="1">
      <c r="A179" s="18"/>
      <c r="B179" t="s" s="19">
        <v>20</v>
      </c>
      <c r="C179" s="20"/>
      <c r="D179" s="21"/>
      <c r="E179" s="21"/>
      <c r="F179" s="21"/>
      <c r="G179" s="23"/>
      <c r="H179" s="24"/>
      <c r="I179" t="s" s="19">
        <v>20</v>
      </c>
      <c r="J179" s="20"/>
      <c r="K179" s="21"/>
      <c r="L179" s="21"/>
      <c r="M179" s="21"/>
      <c r="N179" s="23"/>
    </row>
    <row r="180" ht="17" customHeight="1">
      <c r="A180" s="18"/>
      <c r="B180" t="s" s="26">
        <v>130</v>
      </c>
      <c r="C180" t="s" s="27">
        <v>131</v>
      </c>
      <c r="D180" t="s" s="28">
        <v>132</v>
      </c>
      <c r="E180" t="s" s="28">
        <v>133</v>
      </c>
      <c r="F180" t="s" s="27">
        <v>134</v>
      </c>
      <c r="G180" t="s" s="29">
        <v>127</v>
      </c>
      <c r="H180" s="24"/>
      <c r="I180" t="s" s="26">
        <v>130</v>
      </c>
      <c r="J180" t="s" s="27">
        <v>131</v>
      </c>
      <c r="K180" t="s" s="28">
        <v>132</v>
      </c>
      <c r="L180" t="s" s="28">
        <v>133</v>
      </c>
      <c r="M180" t="s" s="27">
        <v>134</v>
      </c>
      <c r="N180" t="s" s="29">
        <v>127</v>
      </c>
    </row>
    <row r="181" ht="16.5" customHeight="1">
      <c r="A181" s="18"/>
      <c r="B181" s="32">
        <v>1</v>
      </c>
      <c r="C181" s="53"/>
      <c r="D181" s="54"/>
      <c r="E181" t="s" s="5">
        <f>IF(C181&gt;0,VLOOKUP(C181,'Lookup'!$A$20:$B$35,2,FALSE),"")</f>
      </c>
      <c r="F181" s="61"/>
      <c r="G181" s="36">
        <v>16</v>
      </c>
      <c r="H181" s="24"/>
      <c r="I181" s="32">
        <v>1</v>
      </c>
      <c r="J181" s="53"/>
      <c r="K181" s="54"/>
      <c r="L181" t="s" s="5">
        <f>IF(J181&gt;0,VLOOKUP(J181,'Lookup'!$A$20:$B$35,2,FALSE),"")</f>
      </c>
      <c r="M181" s="61"/>
      <c r="N181" s="36">
        <v>12</v>
      </c>
    </row>
    <row r="182" ht="17" customHeight="1">
      <c r="A182" s="18"/>
      <c r="B182" s="38">
        <v>2</v>
      </c>
      <c r="C182" s="43"/>
      <c r="D182" s="44"/>
      <c r="E182" t="s" s="5">
        <f>IF(C182&gt;0,VLOOKUP(C182,'Lookup'!$A$20:$B$35,2,FALSE),"")</f>
      </c>
      <c r="F182" s="57"/>
      <c r="G182" s="42">
        <v>14</v>
      </c>
      <c r="H182" s="24"/>
      <c r="I182" s="38">
        <v>2</v>
      </c>
      <c r="J182" s="43"/>
      <c r="K182" s="44"/>
      <c r="L182" t="s" s="5">
        <f>IF(J182&gt;0,VLOOKUP(J182,'Lookup'!$A$20:$B$35,2,FALSE),"")</f>
      </c>
      <c r="M182" s="57"/>
      <c r="N182" s="42">
        <v>10</v>
      </c>
    </row>
    <row r="183" ht="17" customHeight="1">
      <c r="A183" s="18"/>
      <c r="B183" s="38">
        <v>3</v>
      </c>
      <c r="C183" s="43"/>
      <c r="D183" s="44"/>
      <c r="E183" t="s" s="5">
        <f>IF(C183&gt;0,VLOOKUP(C183,'Lookup'!$A$20:$B$35,2,FALSE),"")</f>
      </c>
      <c r="F183" s="57"/>
      <c r="G183" s="42">
        <v>12</v>
      </c>
      <c r="H183" s="24"/>
      <c r="I183" s="38">
        <v>3</v>
      </c>
      <c r="J183" s="43"/>
      <c r="K183" s="44"/>
      <c r="L183" t="s" s="5">
        <f>IF(J183&gt;0,VLOOKUP(J183,'Lookup'!$A$20:$B$35,2,FALSE),"")</f>
      </c>
      <c r="M183" s="57"/>
      <c r="N183" s="42">
        <v>8</v>
      </c>
    </row>
    <row r="184" ht="17" customHeight="1">
      <c r="A184" s="18"/>
      <c r="B184" s="38">
        <v>4</v>
      </c>
      <c r="C184" s="43"/>
      <c r="D184" s="44"/>
      <c r="E184" t="s" s="5">
        <f>IF(C184&gt;0,VLOOKUP(C184,'Lookup'!$A$20:$B$35,2,FALSE),"")</f>
      </c>
      <c r="F184" s="57"/>
      <c r="G184" s="42">
        <v>10</v>
      </c>
      <c r="H184" s="24"/>
      <c r="I184" s="38">
        <v>4</v>
      </c>
      <c r="J184" s="43"/>
      <c r="K184" s="44"/>
      <c r="L184" t="s" s="5">
        <f>IF(J184&gt;0,VLOOKUP(J184,'Lookup'!$A$20:$B$35,2,FALSE),"")</f>
      </c>
      <c r="M184" s="57"/>
      <c r="N184" s="42">
        <v>6</v>
      </c>
    </row>
    <row r="185" ht="17" customHeight="1">
      <c r="A185" s="18"/>
      <c r="B185" s="38">
        <v>5</v>
      </c>
      <c r="C185" s="43"/>
      <c r="D185" s="44"/>
      <c r="E185" t="s" s="5">
        <f>IF(C185&gt;0,VLOOKUP(C185,'Lookup'!$A$20:$B$35,2,FALSE),"")</f>
      </c>
      <c r="F185" s="57"/>
      <c r="G185" s="42">
        <v>8</v>
      </c>
      <c r="H185" s="24"/>
      <c r="I185" s="38">
        <v>5</v>
      </c>
      <c r="J185" s="43"/>
      <c r="K185" s="44"/>
      <c r="L185" t="s" s="5">
        <f>IF(J185&gt;0,VLOOKUP(J185,'Lookup'!$A$20:$B$35,2,FALSE),"")</f>
      </c>
      <c r="M185" s="57"/>
      <c r="N185" s="42">
        <v>4</v>
      </c>
    </row>
    <row r="186" ht="17" customHeight="1">
      <c r="A186" s="18"/>
      <c r="B186" s="38">
        <v>6</v>
      </c>
      <c r="C186" s="43"/>
      <c r="D186" s="44"/>
      <c r="E186" t="s" s="5">
        <f>IF(C186&gt;0,VLOOKUP(C186,'Lookup'!$A$20:$B$35,2,FALSE),"")</f>
      </c>
      <c r="F186" s="57"/>
      <c r="G186" s="42">
        <v>6</v>
      </c>
      <c r="H186" s="24"/>
      <c r="I186" s="38">
        <v>6</v>
      </c>
      <c r="J186" s="43"/>
      <c r="K186" s="44"/>
      <c r="L186" t="s" s="5">
        <f>IF(J186&gt;0,VLOOKUP(J186,'Lookup'!$A$20:$B$35,2,FALSE),"")</f>
      </c>
      <c r="M186" s="57"/>
      <c r="N186" s="42">
        <v>3</v>
      </c>
    </row>
    <row r="187" ht="17" customHeight="1">
      <c r="A187" s="18"/>
      <c r="B187" s="38">
        <v>7</v>
      </c>
      <c r="C187" s="43"/>
      <c r="D187" s="44"/>
      <c r="E187" t="s" s="5">
        <f>IF(C187&gt;0,VLOOKUP(C187,'Lookup'!$A$20:$B$35,2,FALSE),"")</f>
      </c>
      <c r="F187" s="57"/>
      <c r="G187" s="42">
        <v>4</v>
      </c>
      <c r="H187" s="24"/>
      <c r="I187" s="38">
        <v>7</v>
      </c>
      <c r="J187" s="43"/>
      <c r="K187" s="44"/>
      <c r="L187" t="s" s="5">
        <f>IF(J187&gt;0,VLOOKUP(J187,'Lookup'!$A$20:$B$35,2,FALSE),"")</f>
      </c>
      <c r="M187" s="57"/>
      <c r="N187" s="42">
        <v>2</v>
      </c>
    </row>
    <row r="188" ht="15.75" customHeight="1">
      <c r="A188" s="18"/>
      <c r="B188" s="46">
        <v>8</v>
      </c>
      <c r="C188" s="47"/>
      <c r="D188" s="48"/>
      <c r="E188" t="s" s="49">
        <f>IF(C188&gt;0,VLOOKUP(C188,'Lookup'!$A$20:$B$35,2,FALSE),"")</f>
      </c>
      <c r="F188" s="58"/>
      <c r="G188" s="51">
        <v>2</v>
      </c>
      <c r="H188" s="24"/>
      <c r="I188" s="46">
        <v>8</v>
      </c>
      <c r="J188" s="47"/>
      <c r="K188" s="48"/>
      <c r="L188" t="s" s="49">
        <f>IF(J188&gt;0,VLOOKUP(J188,'Lookup'!$A$20:$B$35,2,FALSE),"")</f>
      </c>
      <c r="M188" s="58"/>
      <c r="N188" s="51">
        <v>1</v>
      </c>
    </row>
    <row r="189" ht="15.75" customHeight="1">
      <c r="A189" s="2"/>
      <c r="B189" s="52"/>
      <c r="C189" s="52"/>
      <c r="D189" s="52"/>
      <c r="E189" s="52"/>
      <c r="F189" s="52"/>
      <c r="G189" s="52"/>
      <c r="H189" s="2"/>
      <c r="I189" s="52"/>
      <c r="J189" s="52"/>
      <c r="K189" s="52"/>
      <c r="L189" s="52"/>
      <c r="M189" s="52"/>
      <c r="N189" s="52"/>
    </row>
    <row r="190" ht="15.75" customHeight="1">
      <c r="A190" s="18"/>
      <c r="B190" t="s" s="19">
        <v>20</v>
      </c>
      <c r="C190" s="20"/>
      <c r="D190" s="21"/>
      <c r="E190" s="21"/>
      <c r="F190" s="21"/>
      <c r="G190" s="23"/>
      <c r="H190" s="24"/>
      <c r="I190" t="s" s="19">
        <v>20</v>
      </c>
      <c r="J190" s="20"/>
      <c r="K190" s="21"/>
      <c r="L190" s="21"/>
      <c r="M190" s="21"/>
      <c r="N190" s="23"/>
    </row>
    <row r="191" ht="17" customHeight="1">
      <c r="A191" s="18"/>
      <c r="B191" t="s" s="26">
        <v>130</v>
      </c>
      <c r="C191" t="s" s="27">
        <v>131</v>
      </c>
      <c r="D191" t="s" s="28">
        <v>132</v>
      </c>
      <c r="E191" t="s" s="28">
        <v>133</v>
      </c>
      <c r="F191" t="s" s="27">
        <v>134</v>
      </c>
      <c r="G191" t="s" s="29">
        <v>127</v>
      </c>
      <c r="H191" s="24"/>
      <c r="I191" t="s" s="26">
        <v>130</v>
      </c>
      <c r="J191" t="s" s="27">
        <v>131</v>
      </c>
      <c r="K191" t="s" s="28">
        <v>132</v>
      </c>
      <c r="L191" t="s" s="28">
        <v>133</v>
      </c>
      <c r="M191" t="s" s="27">
        <v>134</v>
      </c>
      <c r="N191" t="s" s="29">
        <v>127</v>
      </c>
    </row>
    <row r="192" ht="16.5" customHeight="1">
      <c r="A192" s="18"/>
      <c r="B192" s="32">
        <v>1</v>
      </c>
      <c r="C192" s="53"/>
      <c r="D192" s="54"/>
      <c r="E192" t="s" s="5">
        <f>IF(C192&gt;0,VLOOKUP(C192,'Lookup'!$A$20:$B$35,2,FALSE),"")</f>
      </c>
      <c r="F192" s="61"/>
      <c r="G192" s="36">
        <v>16</v>
      </c>
      <c r="H192" s="24"/>
      <c r="I192" s="32">
        <v>1</v>
      </c>
      <c r="J192" s="53"/>
      <c r="K192" s="54"/>
      <c r="L192" t="s" s="5">
        <f>IF(J192&gt;0,VLOOKUP(J192,'Lookup'!$A$20:$B$35,2,FALSE),"")</f>
      </c>
      <c r="M192" s="61"/>
      <c r="N192" s="36">
        <v>12</v>
      </c>
    </row>
    <row r="193" ht="17" customHeight="1">
      <c r="A193" s="18"/>
      <c r="B193" s="38">
        <v>2</v>
      </c>
      <c r="C193" s="43"/>
      <c r="D193" s="44"/>
      <c r="E193" t="s" s="5">
        <f>IF(C193&gt;0,VLOOKUP(C193,'Lookup'!$A$20:$B$35,2,FALSE),"")</f>
      </c>
      <c r="F193" s="57"/>
      <c r="G193" s="42">
        <v>14</v>
      </c>
      <c r="H193" s="24"/>
      <c r="I193" s="38">
        <v>2</v>
      </c>
      <c r="J193" s="43"/>
      <c r="K193" s="44"/>
      <c r="L193" t="s" s="5">
        <f>IF(J193&gt;0,VLOOKUP(J193,'Lookup'!$A$20:$B$35,2,FALSE),"")</f>
      </c>
      <c r="M193" s="57"/>
      <c r="N193" s="42">
        <v>10</v>
      </c>
    </row>
    <row r="194" ht="17" customHeight="1">
      <c r="A194" s="18"/>
      <c r="B194" s="38">
        <v>3</v>
      </c>
      <c r="C194" s="43"/>
      <c r="D194" s="44"/>
      <c r="E194" t="s" s="5">
        <f>IF(C194&gt;0,VLOOKUP(C194,'Lookup'!$A$20:$B$35,2,FALSE),"")</f>
      </c>
      <c r="F194" s="57"/>
      <c r="G194" s="42">
        <v>12</v>
      </c>
      <c r="H194" s="24"/>
      <c r="I194" s="38">
        <v>3</v>
      </c>
      <c r="J194" s="43"/>
      <c r="K194" s="44"/>
      <c r="L194" t="s" s="5">
        <f>IF(J194&gt;0,VLOOKUP(J194,'Lookup'!$A$20:$B$35,2,FALSE),"")</f>
      </c>
      <c r="M194" s="57"/>
      <c r="N194" s="42">
        <v>8</v>
      </c>
    </row>
    <row r="195" ht="17" customHeight="1">
      <c r="A195" s="18"/>
      <c r="B195" s="38">
        <v>4</v>
      </c>
      <c r="C195" s="43"/>
      <c r="D195" s="44"/>
      <c r="E195" t="s" s="5">
        <f>IF(C195&gt;0,VLOOKUP(C195,'Lookup'!$A$20:$B$35,2,FALSE),"")</f>
      </c>
      <c r="F195" s="57"/>
      <c r="G195" s="42">
        <v>10</v>
      </c>
      <c r="H195" s="24"/>
      <c r="I195" s="38">
        <v>4</v>
      </c>
      <c r="J195" s="43"/>
      <c r="K195" s="44"/>
      <c r="L195" t="s" s="5">
        <f>IF(J195&gt;0,VLOOKUP(J195,'Lookup'!$A$20:$B$35,2,FALSE),"")</f>
      </c>
      <c r="M195" s="57"/>
      <c r="N195" s="42">
        <v>6</v>
      </c>
    </row>
    <row r="196" ht="17" customHeight="1">
      <c r="A196" s="18"/>
      <c r="B196" s="38">
        <v>5</v>
      </c>
      <c r="C196" s="43"/>
      <c r="D196" s="44"/>
      <c r="E196" t="s" s="5">
        <f>IF(C196&gt;0,VLOOKUP(C196,'Lookup'!$A$20:$B$35,2,FALSE),"")</f>
      </c>
      <c r="F196" s="57"/>
      <c r="G196" s="42">
        <v>8</v>
      </c>
      <c r="H196" s="24"/>
      <c r="I196" s="38">
        <v>5</v>
      </c>
      <c r="J196" s="43"/>
      <c r="K196" s="44"/>
      <c r="L196" t="s" s="5">
        <f>IF(J196&gt;0,VLOOKUP(J196,'Lookup'!$A$20:$B$35,2,FALSE),"")</f>
      </c>
      <c r="M196" s="57"/>
      <c r="N196" s="42">
        <v>4</v>
      </c>
    </row>
    <row r="197" ht="17" customHeight="1">
      <c r="A197" s="18"/>
      <c r="B197" s="38">
        <v>6</v>
      </c>
      <c r="C197" s="43"/>
      <c r="D197" s="44"/>
      <c r="E197" t="s" s="5">
        <f>IF(C197&gt;0,VLOOKUP(C197,'Lookup'!$A$20:$B$35,2,FALSE),"")</f>
      </c>
      <c r="F197" s="57"/>
      <c r="G197" s="42">
        <v>6</v>
      </c>
      <c r="H197" s="24"/>
      <c r="I197" s="38">
        <v>6</v>
      </c>
      <c r="J197" s="43"/>
      <c r="K197" s="44"/>
      <c r="L197" t="s" s="5">
        <f>IF(J197&gt;0,VLOOKUP(J197,'Lookup'!$A$20:$B$35,2,FALSE),"")</f>
      </c>
      <c r="M197" s="57"/>
      <c r="N197" s="42">
        <v>3</v>
      </c>
    </row>
    <row r="198" ht="17" customHeight="1">
      <c r="A198" s="18"/>
      <c r="B198" s="38">
        <v>7</v>
      </c>
      <c r="C198" s="43"/>
      <c r="D198" s="44"/>
      <c r="E198" t="s" s="5">
        <f>IF(C198&gt;0,VLOOKUP(C198,'Lookup'!$A$20:$B$35,2,FALSE),"")</f>
      </c>
      <c r="F198" s="57"/>
      <c r="G198" s="42">
        <v>4</v>
      </c>
      <c r="H198" s="24"/>
      <c r="I198" s="38">
        <v>7</v>
      </c>
      <c r="J198" s="43"/>
      <c r="K198" s="44"/>
      <c r="L198" t="s" s="5">
        <f>IF(J198&gt;0,VLOOKUP(J198,'Lookup'!$A$20:$B$35,2,FALSE),"")</f>
      </c>
      <c r="M198" s="57"/>
      <c r="N198" s="42">
        <v>2</v>
      </c>
    </row>
    <row r="199" ht="15.75" customHeight="1">
      <c r="A199" s="18"/>
      <c r="B199" s="46">
        <v>8</v>
      </c>
      <c r="C199" s="47"/>
      <c r="D199" s="48"/>
      <c r="E199" t="s" s="49">
        <f>IF(C199&gt;0,VLOOKUP(C199,'Lookup'!$A$20:$B$35,2,FALSE),"")</f>
      </c>
      <c r="F199" s="58"/>
      <c r="G199" s="51">
        <v>2</v>
      </c>
      <c r="H199" s="24"/>
      <c r="I199" s="46">
        <v>8</v>
      </c>
      <c r="J199" s="47"/>
      <c r="K199" s="48"/>
      <c r="L199" t="s" s="49">
        <f>IF(J199&gt;0,VLOOKUP(J199,'Lookup'!$A$20:$B$35,2,FALSE),"")</f>
      </c>
      <c r="M199" s="58"/>
      <c r="N199" s="51">
        <v>1</v>
      </c>
    </row>
    <row r="200" ht="15.75" customHeight="1">
      <c r="A200" s="2"/>
      <c r="B200" s="52"/>
      <c r="C200" s="52"/>
      <c r="D200" s="52"/>
      <c r="E200" s="52"/>
      <c r="F200" s="52"/>
      <c r="G200" s="52"/>
      <c r="H200" s="2"/>
      <c r="I200" s="52"/>
      <c r="J200" s="52"/>
      <c r="K200" s="52"/>
      <c r="L200" s="52"/>
      <c r="M200" s="52"/>
      <c r="N200" s="52"/>
    </row>
    <row r="201" ht="15.75" customHeight="1">
      <c r="A201" s="18"/>
      <c r="B201" t="s" s="19">
        <v>20</v>
      </c>
      <c r="C201" s="20"/>
      <c r="D201" s="21"/>
      <c r="E201" s="21"/>
      <c r="F201" s="21"/>
      <c r="G201" s="23"/>
      <c r="H201" s="24"/>
      <c r="I201" t="s" s="19">
        <v>20</v>
      </c>
      <c r="J201" s="20"/>
      <c r="K201" s="21"/>
      <c r="L201" s="21"/>
      <c r="M201" s="21"/>
      <c r="N201" s="23"/>
    </row>
    <row r="202" ht="17" customHeight="1">
      <c r="A202" s="18"/>
      <c r="B202" t="s" s="26">
        <v>130</v>
      </c>
      <c r="C202" t="s" s="27">
        <v>131</v>
      </c>
      <c r="D202" t="s" s="28">
        <v>132</v>
      </c>
      <c r="E202" t="s" s="28">
        <v>133</v>
      </c>
      <c r="F202" t="s" s="27">
        <v>134</v>
      </c>
      <c r="G202" t="s" s="29">
        <v>127</v>
      </c>
      <c r="H202" s="24"/>
      <c r="I202" t="s" s="26">
        <v>130</v>
      </c>
      <c r="J202" t="s" s="27">
        <v>131</v>
      </c>
      <c r="K202" t="s" s="28">
        <v>132</v>
      </c>
      <c r="L202" t="s" s="28">
        <v>133</v>
      </c>
      <c r="M202" t="s" s="27">
        <v>134</v>
      </c>
      <c r="N202" t="s" s="29">
        <v>127</v>
      </c>
    </row>
    <row r="203" ht="16.5" customHeight="1">
      <c r="A203" s="18"/>
      <c r="B203" s="32">
        <v>1</v>
      </c>
      <c r="C203" s="53"/>
      <c r="D203" s="54"/>
      <c r="E203" t="s" s="5">
        <f>IF(C203&gt;0,VLOOKUP(C203,'Lookup'!$A$20:$B$35,2,FALSE),"")</f>
      </c>
      <c r="F203" s="61"/>
      <c r="G203" s="36">
        <v>16</v>
      </c>
      <c r="H203" s="24"/>
      <c r="I203" s="32">
        <v>1</v>
      </c>
      <c r="J203" s="53"/>
      <c r="K203" s="54"/>
      <c r="L203" t="s" s="5">
        <f>IF(J203&gt;0,VLOOKUP(J203,'Lookup'!$A$20:$B$35,2,FALSE),"")</f>
      </c>
      <c r="M203" s="61"/>
      <c r="N203" s="36">
        <v>12</v>
      </c>
    </row>
    <row r="204" ht="17" customHeight="1">
      <c r="A204" s="18"/>
      <c r="B204" s="38">
        <v>2</v>
      </c>
      <c r="C204" s="43"/>
      <c r="D204" s="44"/>
      <c r="E204" t="s" s="5">
        <f>IF(C204&gt;0,VLOOKUP(C204,'Lookup'!$A$20:$B$35,2,FALSE),"")</f>
      </c>
      <c r="F204" s="57"/>
      <c r="G204" s="42">
        <v>14</v>
      </c>
      <c r="H204" s="24"/>
      <c r="I204" s="38">
        <v>2</v>
      </c>
      <c r="J204" s="43"/>
      <c r="K204" s="44"/>
      <c r="L204" t="s" s="5">
        <f>IF(J204&gt;0,VLOOKUP(J204,'Lookup'!$A$20:$B$35,2,FALSE),"")</f>
      </c>
      <c r="M204" s="57"/>
      <c r="N204" s="42">
        <v>10</v>
      </c>
    </row>
    <row r="205" ht="17" customHeight="1">
      <c r="A205" s="18"/>
      <c r="B205" s="38">
        <v>3</v>
      </c>
      <c r="C205" s="43"/>
      <c r="D205" s="44"/>
      <c r="E205" t="s" s="5">
        <f>IF(C205&gt;0,VLOOKUP(C205,'Lookup'!$A$20:$B$35,2,FALSE),"")</f>
      </c>
      <c r="F205" s="57"/>
      <c r="G205" s="42">
        <v>12</v>
      </c>
      <c r="H205" s="24"/>
      <c r="I205" s="38">
        <v>3</v>
      </c>
      <c r="J205" s="43"/>
      <c r="K205" s="44"/>
      <c r="L205" t="s" s="5">
        <f>IF(J205&gt;0,VLOOKUP(J205,'Lookup'!$A$20:$B$35,2,FALSE),"")</f>
      </c>
      <c r="M205" s="57"/>
      <c r="N205" s="42">
        <v>8</v>
      </c>
    </row>
    <row r="206" ht="17" customHeight="1">
      <c r="A206" s="18"/>
      <c r="B206" s="38">
        <v>4</v>
      </c>
      <c r="C206" s="43"/>
      <c r="D206" s="44"/>
      <c r="E206" t="s" s="5">
        <f>IF(C206&gt;0,VLOOKUP(C206,'Lookup'!$A$20:$B$35,2,FALSE),"")</f>
      </c>
      <c r="F206" s="57"/>
      <c r="G206" s="42">
        <v>10</v>
      </c>
      <c r="H206" s="24"/>
      <c r="I206" s="38">
        <v>4</v>
      </c>
      <c r="J206" s="43"/>
      <c r="K206" s="44"/>
      <c r="L206" t="s" s="5">
        <f>IF(J206&gt;0,VLOOKUP(J206,'Lookup'!$A$20:$B$35,2,FALSE),"")</f>
      </c>
      <c r="M206" s="57"/>
      <c r="N206" s="42">
        <v>6</v>
      </c>
    </row>
    <row r="207" ht="17" customHeight="1">
      <c r="A207" s="18"/>
      <c r="B207" s="38">
        <v>5</v>
      </c>
      <c r="C207" s="43"/>
      <c r="D207" s="44"/>
      <c r="E207" t="s" s="5">
        <f>IF(C207&gt;0,VLOOKUP(C207,'Lookup'!$A$20:$B$35,2,FALSE),"")</f>
      </c>
      <c r="F207" s="57"/>
      <c r="G207" s="42">
        <v>8</v>
      </c>
      <c r="H207" s="24"/>
      <c r="I207" s="38">
        <v>5</v>
      </c>
      <c r="J207" s="43"/>
      <c r="K207" s="44"/>
      <c r="L207" t="s" s="5">
        <f>IF(J207&gt;0,VLOOKUP(J207,'Lookup'!$A$20:$B$35,2,FALSE),"")</f>
      </c>
      <c r="M207" s="57"/>
      <c r="N207" s="42">
        <v>4</v>
      </c>
    </row>
    <row r="208" ht="17" customHeight="1">
      <c r="A208" s="18"/>
      <c r="B208" s="38">
        <v>6</v>
      </c>
      <c r="C208" s="43"/>
      <c r="D208" s="44"/>
      <c r="E208" t="s" s="5">
        <f>IF(C208&gt;0,VLOOKUP(C208,'Lookup'!$A$20:$B$35,2,FALSE),"")</f>
      </c>
      <c r="F208" s="57"/>
      <c r="G208" s="42">
        <v>6</v>
      </c>
      <c r="H208" s="24"/>
      <c r="I208" s="38">
        <v>6</v>
      </c>
      <c r="J208" s="43"/>
      <c r="K208" s="44"/>
      <c r="L208" t="s" s="5">
        <f>IF(J208&gt;0,VLOOKUP(J208,'Lookup'!$A$20:$B$35,2,FALSE),"")</f>
      </c>
      <c r="M208" s="57"/>
      <c r="N208" s="42">
        <v>3</v>
      </c>
    </row>
    <row r="209" ht="17" customHeight="1">
      <c r="A209" s="18"/>
      <c r="B209" s="38">
        <v>7</v>
      </c>
      <c r="C209" s="43"/>
      <c r="D209" s="44"/>
      <c r="E209" t="s" s="5">
        <f>IF(C209&gt;0,VLOOKUP(C209,'Lookup'!$A$20:$B$35,2,FALSE),"")</f>
      </c>
      <c r="F209" s="57"/>
      <c r="G209" s="42">
        <v>4</v>
      </c>
      <c r="H209" s="24"/>
      <c r="I209" s="38">
        <v>7</v>
      </c>
      <c r="J209" s="43"/>
      <c r="K209" s="44"/>
      <c r="L209" t="s" s="5">
        <f>IF(J209&gt;0,VLOOKUP(J209,'Lookup'!$A$20:$B$35,2,FALSE),"")</f>
      </c>
      <c r="M209" s="57"/>
      <c r="N209" s="42">
        <v>2</v>
      </c>
    </row>
    <row r="210" ht="15.75" customHeight="1">
      <c r="A210" s="18"/>
      <c r="B210" s="46">
        <v>8</v>
      </c>
      <c r="C210" s="47"/>
      <c r="D210" s="48"/>
      <c r="E210" t="s" s="49">
        <f>IF(C210&gt;0,VLOOKUP(C210,'Lookup'!$A$20:$B$35,2,FALSE),"")</f>
      </c>
      <c r="F210" s="58"/>
      <c r="G210" s="51">
        <v>2</v>
      </c>
      <c r="H210" s="24"/>
      <c r="I210" s="46">
        <v>8</v>
      </c>
      <c r="J210" s="47"/>
      <c r="K210" s="48"/>
      <c r="L210" t="s" s="49">
        <f>IF(J210&gt;0,VLOOKUP(J210,'Lookup'!$A$20:$B$35,2,FALSE),"")</f>
      </c>
      <c r="M210" s="58"/>
      <c r="N210" s="51">
        <v>1</v>
      </c>
    </row>
    <row r="211" ht="15.75" customHeight="1">
      <c r="A211" s="2"/>
      <c r="B211" s="52"/>
      <c r="C211" s="52"/>
      <c r="D211" s="52"/>
      <c r="E211" s="52"/>
      <c r="F211" s="52"/>
      <c r="G211" s="52"/>
      <c r="H211" s="2"/>
      <c r="I211" s="52"/>
      <c r="J211" s="52"/>
      <c r="K211" s="52"/>
      <c r="L211" s="52"/>
      <c r="M211" s="52"/>
      <c r="N211" s="52"/>
    </row>
    <row r="212" ht="15.75" customHeight="1">
      <c r="A212" s="18"/>
      <c r="B212" t="s" s="19">
        <v>20</v>
      </c>
      <c r="C212" s="20"/>
      <c r="D212" s="21"/>
      <c r="E212" s="21"/>
      <c r="F212" s="21"/>
      <c r="G212" s="23"/>
      <c r="H212" s="24"/>
      <c r="I212" t="s" s="19">
        <v>20</v>
      </c>
      <c r="J212" s="20"/>
      <c r="K212" s="21"/>
      <c r="L212" s="21"/>
      <c r="M212" s="21"/>
      <c r="N212" s="23"/>
    </row>
    <row r="213" ht="17" customHeight="1">
      <c r="A213" s="18"/>
      <c r="B213" t="s" s="26">
        <v>130</v>
      </c>
      <c r="C213" t="s" s="27">
        <v>131</v>
      </c>
      <c r="D213" t="s" s="28">
        <v>132</v>
      </c>
      <c r="E213" t="s" s="28">
        <v>133</v>
      </c>
      <c r="F213" t="s" s="27">
        <v>134</v>
      </c>
      <c r="G213" t="s" s="29">
        <v>127</v>
      </c>
      <c r="H213" s="24"/>
      <c r="I213" t="s" s="26">
        <v>130</v>
      </c>
      <c r="J213" t="s" s="27">
        <v>131</v>
      </c>
      <c r="K213" t="s" s="28">
        <v>132</v>
      </c>
      <c r="L213" t="s" s="28">
        <v>133</v>
      </c>
      <c r="M213" t="s" s="27">
        <v>134</v>
      </c>
      <c r="N213" t="s" s="29">
        <v>127</v>
      </c>
    </row>
    <row r="214" ht="16.5" customHeight="1">
      <c r="A214" s="18"/>
      <c r="B214" s="32">
        <v>1</v>
      </c>
      <c r="C214" s="53"/>
      <c r="D214" s="54"/>
      <c r="E214" t="s" s="5">
        <f>IF(C214&gt;0,VLOOKUP(C214,'Lookup'!$A$20:$B$35,2,FALSE),"")</f>
      </c>
      <c r="F214" s="61"/>
      <c r="G214" s="36">
        <v>16</v>
      </c>
      <c r="H214" s="24"/>
      <c r="I214" s="32">
        <v>1</v>
      </c>
      <c r="J214" s="53"/>
      <c r="K214" s="54"/>
      <c r="L214" t="s" s="5">
        <f>IF(J214&gt;0,VLOOKUP(J214,'Lookup'!$A$20:$B$35,2,FALSE),"")</f>
      </c>
      <c r="M214" s="61"/>
      <c r="N214" s="36">
        <v>12</v>
      </c>
    </row>
    <row r="215" ht="17" customHeight="1">
      <c r="A215" s="18"/>
      <c r="B215" s="38">
        <v>2</v>
      </c>
      <c r="C215" s="43"/>
      <c r="D215" s="44"/>
      <c r="E215" t="s" s="5">
        <f>IF(C215&gt;0,VLOOKUP(C215,'Lookup'!$A$20:$B$35,2,FALSE),"")</f>
      </c>
      <c r="F215" s="57"/>
      <c r="G215" s="42">
        <v>14</v>
      </c>
      <c r="H215" s="24"/>
      <c r="I215" s="38">
        <v>2</v>
      </c>
      <c r="J215" s="43"/>
      <c r="K215" s="44"/>
      <c r="L215" t="s" s="5">
        <f>IF(J215&gt;0,VLOOKUP(J215,'Lookup'!$A$20:$B$35,2,FALSE),"")</f>
      </c>
      <c r="M215" s="57"/>
      <c r="N215" s="42">
        <v>10</v>
      </c>
    </row>
    <row r="216" ht="17" customHeight="1">
      <c r="A216" s="18"/>
      <c r="B216" s="38">
        <v>3</v>
      </c>
      <c r="C216" s="43"/>
      <c r="D216" s="44"/>
      <c r="E216" t="s" s="5">
        <f>IF(C216&gt;0,VLOOKUP(C216,'Lookup'!$A$20:$B$35,2,FALSE),"")</f>
      </c>
      <c r="F216" s="57"/>
      <c r="G216" s="42">
        <v>12</v>
      </c>
      <c r="H216" s="24"/>
      <c r="I216" s="38">
        <v>3</v>
      </c>
      <c r="J216" s="43"/>
      <c r="K216" s="44"/>
      <c r="L216" t="s" s="5">
        <f>IF(J216&gt;0,VLOOKUP(J216,'Lookup'!$A$20:$B$35,2,FALSE),"")</f>
      </c>
      <c r="M216" s="57"/>
      <c r="N216" s="42">
        <v>8</v>
      </c>
    </row>
    <row r="217" ht="17" customHeight="1">
      <c r="A217" s="18"/>
      <c r="B217" s="38">
        <v>4</v>
      </c>
      <c r="C217" s="43"/>
      <c r="D217" s="44"/>
      <c r="E217" t="s" s="5">
        <f>IF(C217&gt;0,VLOOKUP(C217,'Lookup'!$A$20:$B$35,2,FALSE),"")</f>
      </c>
      <c r="F217" s="57"/>
      <c r="G217" s="42">
        <v>10</v>
      </c>
      <c r="H217" s="24"/>
      <c r="I217" s="38">
        <v>4</v>
      </c>
      <c r="J217" s="43"/>
      <c r="K217" s="44"/>
      <c r="L217" t="s" s="5">
        <f>IF(J217&gt;0,VLOOKUP(J217,'Lookup'!$A$20:$B$35,2,FALSE),"")</f>
      </c>
      <c r="M217" s="57"/>
      <c r="N217" s="42">
        <v>6</v>
      </c>
    </row>
    <row r="218" ht="17" customHeight="1">
      <c r="A218" s="18"/>
      <c r="B218" s="38">
        <v>5</v>
      </c>
      <c r="C218" s="43"/>
      <c r="D218" s="44"/>
      <c r="E218" t="s" s="5">
        <f>IF(C218&gt;0,VLOOKUP(C218,'Lookup'!$A$20:$B$35,2,FALSE),"")</f>
      </c>
      <c r="F218" s="57"/>
      <c r="G218" s="42">
        <v>8</v>
      </c>
      <c r="H218" s="24"/>
      <c r="I218" s="38">
        <v>5</v>
      </c>
      <c r="J218" s="43"/>
      <c r="K218" s="44"/>
      <c r="L218" t="s" s="5">
        <f>IF(J218&gt;0,VLOOKUP(J218,'Lookup'!$A$20:$B$35,2,FALSE),"")</f>
      </c>
      <c r="M218" s="57"/>
      <c r="N218" s="42">
        <v>4</v>
      </c>
    </row>
    <row r="219" ht="17" customHeight="1">
      <c r="A219" s="18"/>
      <c r="B219" s="38">
        <v>6</v>
      </c>
      <c r="C219" s="43"/>
      <c r="D219" s="44"/>
      <c r="E219" t="s" s="5">
        <f>IF(C219&gt;0,VLOOKUP(C219,'Lookup'!$A$20:$B$35,2,FALSE),"")</f>
      </c>
      <c r="F219" s="57"/>
      <c r="G219" s="42">
        <v>6</v>
      </c>
      <c r="H219" s="24"/>
      <c r="I219" s="38">
        <v>6</v>
      </c>
      <c r="J219" s="43"/>
      <c r="K219" s="44"/>
      <c r="L219" t="s" s="5">
        <f>IF(J219&gt;0,VLOOKUP(J219,'Lookup'!$A$20:$B$35,2,FALSE),"")</f>
      </c>
      <c r="M219" s="57"/>
      <c r="N219" s="42">
        <v>3</v>
      </c>
    </row>
    <row r="220" ht="17" customHeight="1">
      <c r="A220" s="18"/>
      <c r="B220" s="38">
        <v>7</v>
      </c>
      <c r="C220" s="43"/>
      <c r="D220" s="44"/>
      <c r="E220" t="s" s="5">
        <f>IF(C220&gt;0,VLOOKUP(C220,'Lookup'!$A$20:$B$35,2,FALSE),"")</f>
      </c>
      <c r="F220" s="57"/>
      <c r="G220" s="42">
        <v>4</v>
      </c>
      <c r="H220" s="24"/>
      <c r="I220" s="38">
        <v>7</v>
      </c>
      <c r="J220" s="43"/>
      <c r="K220" s="44"/>
      <c r="L220" t="s" s="5">
        <f>IF(J220&gt;0,VLOOKUP(J220,'Lookup'!$A$20:$B$35,2,FALSE),"")</f>
      </c>
      <c r="M220" s="57"/>
      <c r="N220" s="42">
        <v>2</v>
      </c>
    </row>
    <row r="221" ht="15.75" customHeight="1">
      <c r="A221" s="18"/>
      <c r="B221" s="46">
        <v>8</v>
      </c>
      <c r="C221" s="47"/>
      <c r="D221" s="48"/>
      <c r="E221" t="s" s="49">
        <f>IF(C221&gt;0,VLOOKUP(C221,'Lookup'!$A$20:$B$35,2,FALSE),"")</f>
      </c>
      <c r="F221" s="58"/>
      <c r="G221" s="51">
        <v>2</v>
      </c>
      <c r="H221" s="24"/>
      <c r="I221" s="46">
        <v>8</v>
      </c>
      <c r="J221" s="47"/>
      <c r="K221" s="48"/>
      <c r="L221" t="s" s="49">
        <f>IF(J221&gt;0,VLOOKUP(J221,'Lookup'!$A$20:$B$35,2,FALSE),"")</f>
      </c>
      <c r="M221" s="58"/>
      <c r="N221" s="51">
        <v>1</v>
      </c>
    </row>
    <row r="222" ht="15.75" customHeight="1">
      <c r="A222" s="2"/>
      <c r="B222" s="52"/>
      <c r="C222" s="52"/>
      <c r="D222" s="52"/>
      <c r="E222" s="52"/>
      <c r="F222" s="52"/>
      <c r="G222" s="52"/>
      <c r="H222" s="2"/>
      <c r="I222" s="52"/>
      <c r="J222" s="52"/>
      <c r="K222" s="52"/>
      <c r="L222" s="52"/>
      <c r="M222" s="52"/>
      <c r="N222" s="52"/>
    </row>
    <row r="223" ht="15.75" customHeight="1">
      <c r="A223" s="18"/>
      <c r="B223" t="s" s="19">
        <v>20</v>
      </c>
      <c r="C223" s="20"/>
      <c r="D223" s="21"/>
      <c r="E223" s="21"/>
      <c r="F223" s="21"/>
      <c r="G223" s="23"/>
      <c r="H223" s="24"/>
      <c r="I223" t="s" s="19">
        <v>20</v>
      </c>
      <c r="J223" s="20"/>
      <c r="K223" s="21"/>
      <c r="L223" s="21"/>
      <c r="M223" s="21"/>
      <c r="N223" s="23"/>
    </row>
    <row r="224" ht="17" customHeight="1">
      <c r="A224" s="18"/>
      <c r="B224" t="s" s="26">
        <v>130</v>
      </c>
      <c r="C224" t="s" s="27">
        <v>131</v>
      </c>
      <c r="D224" t="s" s="28">
        <v>132</v>
      </c>
      <c r="E224" t="s" s="28">
        <v>133</v>
      </c>
      <c r="F224" t="s" s="27">
        <v>134</v>
      </c>
      <c r="G224" t="s" s="29">
        <v>127</v>
      </c>
      <c r="H224" s="24"/>
      <c r="I224" t="s" s="26">
        <v>130</v>
      </c>
      <c r="J224" t="s" s="27">
        <v>131</v>
      </c>
      <c r="K224" t="s" s="28">
        <v>132</v>
      </c>
      <c r="L224" t="s" s="28">
        <v>133</v>
      </c>
      <c r="M224" t="s" s="27">
        <v>134</v>
      </c>
      <c r="N224" t="s" s="29">
        <v>127</v>
      </c>
    </row>
    <row r="225" ht="16.5" customHeight="1">
      <c r="A225" s="18"/>
      <c r="B225" s="32">
        <v>1</v>
      </c>
      <c r="C225" s="53"/>
      <c r="D225" s="54"/>
      <c r="E225" t="s" s="5">
        <f>IF(C225&gt;0,VLOOKUP(C225,'Lookup'!$A$20:$B$35,2,FALSE),"")</f>
      </c>
      <c r="F225" s="61"/>
      <c r="G225" s="36">
        <v>16</v>
      </c>
      <c r="H225" s="24"/>
      <c r="I225" s="32">
        <v>1</v>
      </c>
      <c r="J225" s="53"/>
      <c r="K225" s="54"/>
      <c r="L225" t="s" s="5">
        <f>IF(J225&gt;0,VLOOKUP(J225,'Lookup'!$A$20:$B$35,2,FALSE),"")</f>
      </c>
      <c r="M225" s="61"/>
      <c r="N225" s="36">
        <v>12</v>
      </c>
    </row>
    <row r="226" ht="17" customHeight="1">
      <c r="A226" s="18"/>
      <c r="B226" s="38">
        <v>2</v>
      </c>
      <c r="C226" s="43"/>
      <c r="D226" s="44"/>
      <c r="E226" t="s" s="5">
        <f>IF(C226&gt;0,VLOOKUP(C226,'Lookup'!$A$20:$B$35,2,FALSE),"")</f>
      </c>
      <c r="F226" s="57"/>
      <c r="G226" s="42">
        <v>14</v>
      </c>
      <c r="H226" s="24"/>
      <c r="I226" s="38">
        <v>2</v>
      </c>
      <c r="J226" s="43"/>
      <c r="K226" s="44"/>
      <c r="L226" t="s" s="5">
        <f>IF(J226&gt;0,VLOOKUP(J226,'Lookup'!$A$20:$B$35,2,FALSE),"")</f>
      </c>
      <c r="M226" s="57"/>
      <c r="N226" s="42">
        <v>10</v>
      </c>
    </row>
    <row r="227" ht="17" customHeight="1">
      <c r="A227" s="18"/>
      <c r="B227" s="38">
        <v>3</v>
      </c>
      <c r="C227" s="43"/>
      <c r="D227" s="44"/>
      <c r="E227" t="s" s="5">
        <f>IF(C227&gt;0,VLOOKUP(C227,'Lookup'!$A$20:$B$35,2,FALSE),"")</f>
      </c>
      <c r="F227" s="57"/>
      <c r="G227" s="42">
        <v>12</v>
      </c>
      <c r="H227" s="24"/>
      <c r="I227" s="38">
        <v>3</v>
      </c>
      <c r="J227" s="43"/>
      <c r="K227" s="44"/>
      <c r="L227" t="s" s="5">
        <f>IF(J227&gt;0,VLOOKUP(J227,'Lookup'!$A$20:$B$35,2,FALSE),"")</f>
      </c>
      <c r="M227" s="57"/>
      <c r="N227" s="42">
        <v>8</v>
      </c>
    </row>
    <row r="228" ht="17" customHeight="1">
      <c r="A228" s="18"/>
      <c r="B228" s="38">
        <v>4</v>
      </c>
      <c r="C228" s="43"/>
      <c r="D228" s="44"/>
      <c r="E228" t="s" s="5">
        <f>IF(C228&gt;0,VLOOKUP(C228,'Lookup'!$A$20:$B$35,2,FALSE),"")</f>
      </c>
      <c r="F228" s="57"/>
      <c r="G228" s="42">
        <v>10</v>
      </c>
      <c r="H228" s="24"/>
      <c r="I228" s="38">
        <v>4</v>
      </c>
      <c r="J228" s="43"/>
      <c r="K228" s="44"/>
      <c r="L228" t="s" s="5">
        <f>IF(J228&gt;0,VLOOKUP(J228,'Lookup'!$A$20:$B$35,2,FALSE),"")</f>
      </c>
      <c r="M228" s="57"/>
      <c r="N228" s="42">
        <v>6</v>
      </c>
    </row>
    <row r="229" ht="17" customHeight="1">
      <c r="A229" s="18"/>
      <c r="B229" s="38">
        <v>5</v>
      </c>
      <c r="C229" s="43"/>
      <c r="D229" s="44"/>
      <c r="E229" t="s" s="5">
        <f>IF(C229&gt;0,VLOOKUP(C229,'Lookup'!$A$20:$B$35,2,FALSE),"")</f>
      </c>
      <c r="F229" s="57"/>
      <c r="G229" s="42">
        <v>8</v>
      </c>
      <c r="H229" s="24"/>
      <c r="I229" s="38">
        <v>5</v>
      </c>
      <c r="J229" s="43"/>
      <c r="K229" s="44"/>
      <c r="L229" t="s" s="5">
        <f>IF(J229&gt;0,VLOOKUP(J229,'Lookup'!$A$20:$B$35,2,FALSE),"")</f>
      </c>
      <c r="M229" s="57"/>
      <c r="N229" s="42">
        <v>4</v>
      </c>
    </row>
    <row r="230" ht="17" customHeight="1">
      <c r="A230" s="18"/>
      <c r="B230" s="38">
        <v>6</v>
      </c>
      <c r="C230" s="43"/>
      <c r="D230" s="44"/>
      <c r="E230" t="s" s="5">
        <f>IF(C230&gt;0,VLOOKUP(C230,'Lookup'!$A$20:$B$35,2,FALSE),"")</f>
      </c>
      <c r="F230" s="57"/>
      <c r="G230" s="42">
        <v>6</v>
      </c>
      <c r="H230" s="24"/>
      <c r="I230" s="38">
        <v>6</v>
      </c>
      <c r="J230" s="43"/>
      <c r="K230" s="44"/>
      <c r="L230" t="s" s="5">
        <f>IF(J230&gt;0,VLOOKUP(J230,'Lookup'!$A$20:$B$35,2,FALSE),"")</f>
      </c>
      <c r="M230" s="57"/>
      <c r="N230" s="42">
        <v>3</v>
      </c>
    </row>
    <row r="231" ht="17" customHeight="1">
      <c r="A231" s="18"/>
      <c r="B231" s="38">
        <v>7</v>
      </c>
      <c r="C231" s="43"/>
      <c r="D231" s="44"/>
      <c r="E231" t="s" s="5">
        <f>IF(C231&gt;0,VLOOKUP(C231,'Lookup'!$A$20:$B$35,2,FALSE),"")</f>
      </c>
      <c r="F231" s="57"/>
      <c r="G231" s="42">
        <v>4</v>
      </c>
      <c r="H231" s="24"/>
      <c r="I231" s="38">
        <v>7</v>
      </c>
      <c r="J231" s="43"/>
      <c r="K231" s="44"/>
      <c r="L231" t="s" s="5">
        <f>IF(J231&gt;0,VLOOKUP(J231,'Lookup'!$A$20:$B$35,2,FALSE),"")</f>
      </c>
      <c r="M231" s="57"/>
      <c r="N231" s="42">
        <v>2</v>
      </c>
    </row>
    <row r="232" ht="15.75" customHeight="1">
      <c r="A232" s="18"/>
      <c r="B232" s="62">
        <v>8</v>
      </c>
      <c r="C232" s="63"/>
      <c r="D232" s="64"/>
      <c r="E232" t="s" s="5">
        <f>IF(C232&gt;0,VLOOKUP(C232,'Lookup'!$A$20:$B$35,2,FALSE),"")</f>
      </c>
      <c r="F232" s="65"/>
      <c r="G232" s="66">
        <v>2</v>
      </c>
      <c r="H232" s="24"/>
      <c r="I232" s="62">
        <v>8</v>
      </c>
      <c r="J232" s="63"/>
      <c r="K232" s="64"/>
      <c r="L232" t="s" s="5">
        <f>IF(J232&gt;0,VLOOKUP(J232,'Lookup'!$A$20:$B$35,2,FALSE),"")</f>
      </c>
      <c r="M232" s="65"/>
      <c r="N232" s="51">
        <v>1</v>
      </c>
    </row>
    <row r="233" ht="17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70"/>
    </row>
    <row r="234" ht="16" customHeight="1">
      <c r="A234" s="2"/>
      <c r="B234" t="s" s="67">
        <v>20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N166"/>
  <sheetViews>
    <sheetView workbookViewId="0" showGridLines="0" defaultGridColor="1"/>
  </sheetViews>
  <sheetFormatPr defaultColWidth="6.625" defaultRowHeight="15" customHeight="1" outlineLevelRow="0" outlineLevelCol="0"/>
  <cols>
    <col min="1" max="1" width="2.875" style="71" customWidth="1"/>
    <col min="2" max="2" width="4" style="71" customWidth="1"/>
    <col min="3" max="3" width="3.75" style="71" customWidth="1"/>
    <col min="4" max="4" width="13.25" style="71" customWidth="1"/>
    <col min="5" max="5" width="13.25" style="71" customWidth="1"/>
    <col min="6" max="6" width="6.875" style="71" customWidth="1"/>
    <col min="7" max="7" width="6.875" style="71" customWidth="1"/>
    <col min="8" max="8" width="6.875" style="71" customWidth="1"/>
    <col min="9" max="9" width="4.125" style="71" customWidth="1"/>
    <col min="10" max="10" width="3.375" style="71" customWidth="1"/>
    <col min="11" max="11" width="11.625" style="71" customWidth="1"/>
    <col min="12" max="12" width="12.625" style="71" customWidth="1"/>
    <col min="13" max="13" width="6.875" style="71" customWidth="1"/>
    <col min="14" max="14" width="6.875" style="71" customWidth="1"/>
    <col min="15" max="256" width="6.625" style="71" customWidth="1"/>
  </cols>
  <sheetData>
    <row r="1" ht="26.25" customHeight="1">
      <c r="A1" s="2"/>
      <c r="B1" s="2"/>
      <c r="C1" s="2"/>
      <c r="D1" s="2"/>
      <c r="E1" s="2"/>
      <c r="F1" s="2"/>
      <c r="G1" s="2"/>
      <c r="H1" t="s" s="15">
        <f>CONCATENATE("CSSAL ",'Lookup'!B4," ",'Lookup'!B6," ",'Lookup'!B8)</f>
        <v>128</v>
      </c>
      <c r="I1" s="2"/>
      <c r="J1" s="2"/>
      <c r="K1" s="2"/>
      <c r="L1" s="2"/>
      <c r="M1" s="2"/>
      <c r="N1" s="2"/>
    </row>
    <row r="2" ht="19.5" customHeight="1">
      <c r="A2" s="2"/>
      <c r="B2" t="s" s="16">
        <v>442</v>
      </c>
      <c r="C2" s="17"/>
      <c r="D2" s="17"/>
      <c r="E2" s="17"/>
      <c r="F2" s="17"/>
      <c r="G2" s="17"/>
      <c r="H2" s="2"/>
      <c r="I2" s="17"/>
      <c r="J2" s="17"/>
      <c r="K2" s="17"/>
      <c r="L2" s="17"/>
      <c r="M2" s="17"/>
      <c r="N2" s="17"/>
    </row>
    <row r="3" ht="15.75" customHeight="1">
      <c r="A3" s="18"/>
      <c r="B3" t="s" s="19">
        <v>31</v>
      </c>
      <c r="C3" s="20"/>
      <c r="D3" s="21"/>
      <c r="E3" s="21"/>
      <c r="F3" s="21"/>
      <c r="G3" s="23"/>
      <c r="H3" s="24"/>
      <c r="I3" t="s" s="19">
        <v>36</v>
      </c>
      <c r="J3" s="20"/>
      <c r="K3" s="21"/>
      <c r="L3" s="21"/>
      <c r="M3" s="21"/>
      <c r="N3" s="23"/>
    </row>
    <row r="4" ht="17" customHeight="1">
      <c r="A4" s="18"/>
      <c r="B4" t="s" s="26">
        <v>130</v>
      </c>
      <c r="C4" t="s" s="27">
        <v>131</v>
      </c>
      <c r="D4" t="s" s="28">
        <v>132</v>
      </c>
      <c r="E4" t="s" s="28">
        <v>133</v>
      </c>
      <c r="F4" t="s" s="27">
        <v>280</v>
      </c>
      <c r="G4" t="s" s="29">
        <v>127</v>
      </c>
      <c r="H4" s="24"/>
      <c r="I4" t="s" s="26">
        <v>130</v>
      </c>
      <c r="J4" t="s" s="27">
        <v>131</v>
      </c>
      <c r="K4" t="s" s="28">
        <v>132</v>
      </c>
      <c r="L4" t="s" s="28">
        <v>133</v>
      </c>
      <c r="M4" t="s" s="27">
        <v>280</v>
      </c>
      <c r="N4" t="s" s="29">
        <v>127</v>
      </c>
    </row>
    <row r="5" ht="16.5" customHeight="1">
      <c r="A5" s="18"/>
      <c r="B5" s="32">
        <v>1</v>
      </c>
      <c r="C5" s="33">
        <v>39</v>
      </c>
      <c r="D5" t="s" s="34">
        <v>395</v>
      </c>
      <c r="E5" t="s" s="5">
        <f>IF(C5&gt;0,VLOOKUP(C5,'Lookup'!$A$20:$B$35,2,FALSE),"")</f>
        <v>17</v>
      </c>
      <c r="F5" s="55">
        <v>3.69</v>
      </c>
      <c r="G5" s="36">
        <v>16</v>
      </c>
      <c r="H5" s="24"/>
      <c r="I5" s="32">
        <v>1</v>
      </c>
      <c r="J5" s="33">
        <v>40</v>
      </c>
      <c r="K5" t="s" s="34">
        <v>329</v>
      </c>
      <c r="L5" t="s" s="5">
        <f>IF(J5&gt;0,VLOOKUP(J5,'Lookup'!$A$20:$B$35,2,FALSE),"")</f>
        <v>17</v>
      </c>
      <c r="M5" s="55">
        <v>3.4</v>
      </c>
      <c r="N5" s="36">
        <v>12</v>
      </c>
    </row>
    <row r="6" ht="17" customHeight="1">
      <c r="A6" s="18"/>
      <c r="B6" s="38">
        <v>2</v>
      </c>
      <c r="C6" s="39">
        <v>44</v>
      </c>
      <c r="D6" t="s" s="40">
        <v>443</v>
      </c>
      <c r="E6" t="s" s="5">
        <f>IF(C6&gt;0,VLOOKUP(C6,'Lookup'!$A$20:$B$35,2,FALSE),"")</f>
        <v>19</v>
      </c>
      <c r="F6" s="56">
        <v>3.55</v>
      </c>
      <c r="G6" s="42">
        <v>14</v>
      </c>
      <c r="H6" s="24"/>
      <c r="I6" s="38">
        <v>2</v>
      </c>
      <c r="J6" s="39">
        <v>38</v>
      </c>
      <c r="K6" t="s" s="40">
        <v>404</v>
      </c>
      <c r="L6" t="s" s="5">
        <f>IF(J6&gt;0,VLOOKUP(J6,'Lookup'!$A$20:$B$35,2,FALSE),"")</f>
        <v>16</v>
      </c>
      <c r="M6" s="56">
        <v>3.14</v>
      </c>
      <c r="N6" s="42">
        <v>10</v>
      </c>
    </row>
    <row r="7" ht="17" customHeight="1">
      <c r="A7" s="18"/>
      <c r="B7" s="38">
        <v>3</v>
      </c>
      <c r="C7" s="39">
        <v>31</v>
      </c>
      <c r="D7" t="s" s="40">
        <v>338</v>
      </c>
      <c r="E7" t="s" s="5">
        <f>IF(C7&gt;0,VLOOKUP(C7,'Lookup'!$A$20:$B$35,2,FALSE),"")</f>
        <v>13</v>
      </c>
      <c r="F7" s="56">
        <v>3.32</v>
      </c>
      <c r="G7" s="42">
        <v>12</v>
      </c>
      <c r="H7" s="24"/>
      <c r="I7" s="38">
        <v>3</v>
      </c>
      <c r="J7" s="39">
        <v>32</v>
      </c>
      <c r="K7" t="s" s="40">
        <v>391</v>
      </c>
      <c r="L7" t="s" s="5">
        <f>IF(J7&gt;0,VLOOKUP(J7,'Lookup'!$A$20:$B$35,2,FALSE),"")</f>
        <v>13</v>
      </c>
      <c r="M7" s="56">
        <v>3</v>
      </c>
      <c r="N7" s="42">
        <v>8</v>
      </c>
    </row>
    <row r="8" ht="17" customHeight="1">
      <c r="A8" s="18"/>
      <c r="B8" s="38">
        <v>4</v>
      </c>
      <c r="C8" s="39">
        <v>34</v>
      </c>
      <c r="D8" t="s" s="40">
        <v>335</v>
      </c>
      <c r="E8" t="s" s="5">
        <f>IF(C8&gt;0,VLOOKUP(C8,'Lookup'!$A$20:$B$35,2,FALSE),"")</f>
        <v>14</v>
      </c>
      <c r="F8" s="56">
        <v>3.19</v>
      </c>
      <c r="G8" s="42">
        <v>10</v>
      </c>
      <c r="H8" s="24"/>
      <c r="I8" s="38">
        <v>4</v>
      </c>
      <c r="J8" s="39">
        <v>42</v>
      </c>
      <c r="K8" t="s" s="40">
        <v>444</v>
      </c>
      <c r="L8" t="s" s="5">
        <f>IF(J8&gt;0,VLOOKUP(J8,'Lookup'!$A$20:$B$35,2,FALSE),"")</f>
        <v>18</v>
      </c>
      <c r="M8" s="56">
        <v>2.92</v>
      </c>
      <c r="N8" s="42">
        <v>6</v>
      </c>
    </row>
    <row r="9" ht="17" customHeight="1">
      <c r="A9" s="18"/>
      <c r="B9" s="38">
        <v>5</v>
      </c>
      <c r="C9" s="39">
        <v>37</v>
      </c>
      <c r="D9" t="s" s="40">
        <v>340</v>
      </c>
      <c r="E9" t="s" s="5">
        <f>IF(C9&gt;0,VLOOKUP(C9,'Lookup'!$A$20:$B$35,2,FALSE),"")</f>
        <v>16</v>
      </c>
      <c r="F9" s="56">
        <v>3.15</v>
      </c>
      <c r="G9" s="42">
        <v>8</v>
      </c>
      <c r="H9" s="24"/>
      <c r="I9" s="38">
        <v>5</v>
      </c>
      <c r="J9" s="39">
        <v>43</v>
      </c>
      <c r="K9" t="s" s="40">
        <v>445</v>
      </c>
      <c r="L9" t="s" s="5">
        <f>IF(J9&gt;0,VLOOKUP(J9,'Lookup'!$A$20:$B$35,2,FALSE),"")</f>
        <v>19</v>
      </c>
      <c r="M9" s="56">
        <v>2.8</v>
      </c>
      <c r="N9" s="42">
        <v>4</v>
      </c>
    </row>
    <row r="10" ht="17" customHeight="1">
      <c r="A10" s="18"/>
      <c r="B10" s="38">
        <v>6</v>
      </c>
      <c r="C10" s="39">
        <v>41</v>
      </c>
      <c r="D10" t="s" s="40">
        <v>446</v>
      </c>
      <c r="E10" t="s" s="5">
        <f>IF(C10&gt;0,VLOOKUP(C10,'Lookup'!$A$20:$B$35,2,FALSE),"")</f>
        <v>18</v>
      </c>
      <c r="F10" s="56">
        <v>3.1</v>
      </c>
      <c r="G10" s="42">
        <v>6</v>
      </c>
      <c r="H10" s="24"/>
      <c r="I10" s="38">
        <v>6</v>
      </c>
      <c r="J10" s="39">
        <v>33</v>
      </c>
      <c r="K10" t="s" s="40">
        <v>341</v>
      </c>
      <c r="L10" t="s" s="5">
        <f>IF(J10&gt;0,VLOOKUP(J10,'Lookup'!$A$20:$B$35,2,FALSE),"")</f>
        <v>14</v>
      </c>
      <c r="M10" s="56">
        <v>2.22</v>
      </c>
      <c r="N10" s="42">
        <v>3</v>
      </c>
    </row>
    <row r="11" ht="17" customHeight="1">
      <c r="A11" s="18"/>
      <c r="B11" s="38">
        <v>7</v>
      </c>
      <c r="C11" s="43"/>
      <c r="D11" s="44"/>
      <c r="E11" t="s" s="5">
        <f>IF(C11&gt;0,VLOOKUP(C11,'Lookup'!$A$20:$B$35,2,FALSE),"")</f>
      </c>
      <c r="F11" s="57"/>
      <c r="G11" s="42">
        <v>4</v>
      </c>
      <c r="H11" s="24"/>
      <c r="I11" s="38">
        <v>7</v>
      </c>
      <c r="J11" s="43"/>
      <c r="K11" s="44"/>
      <c r="L11" t="s" s="5">
        <f>IF(J11&gt;0,VLOOKUP(J11,'Lookup'!$A$20:$B$35,2,FALSE),"")</f>
      </c>
      <c r="M11" s="57"/>
      <c r="N11" s="42">
        <v>2</v>
      </c>
    </row>
    <row r="12" ht="15.75" customHeight="1">
      <c r="A12" s="18"/>
      <c r="B12" s="46">
        <v>8</v>
      </c>
      <c r="C12" s="47"/>
      <c r="D12" s="48"/>
      <c r="E12" t="s" s="49">
        <f>IF(C12&gt;0,VLOOKUP(C12,'Lookup'!$A$20:$B$35,2,FALSE),"")</f>
      </c>
      <c r="F12" s="58"/>
      <c r="G12" s="51">
        <v>2</v>
      </c>
      <c r="H12" s="24"/>
      <c r="I12" s="46">
        <v>8</v>
      </c>
      <c r="J12" s="47"/>
      <c r="K12" s="48"/>
      <c r="L12" t="s" s="49">
        <f>IF(J12&gt;0,VLOOKUP(J12,'Lookup'!$A$20:$B$35,2,FALSE),"")</f>
      </c>
      <c r="M12" s="58"/>
      <c r="N12" s="51">
        <v>1</v>
      </c>
    </row>
    <row r="13" ht="15.75" customHeight="1">
      <c r="A13" s="2"/>
      <c r="B13" s="52"/>
      <c r="C13" s="52"/>
      <c r="D13" s="52"/>
      <c r="E13" s="52"/>
      <c r="F13" s="52"/>
      <c r="G13" s="52"/>
      <c r="H13" s="2"/>
      <c r="I13" s="52"/>
      <c r="J13" s="52"/>
      <c r="K13" s="52"/>
      <c r="L13" s="52"/>
      <c r="M13" s="52"/>
      <c r="N13" s="52"/>
    </row>
    <row r="14" ht="15.75" customHeight="1">
      <c r="A14" s="18"/>
      <c r="B14" t="s" s="19">
        <v>40</v>
      </c>
      <c r="C14" s="20"/>
      <c r="D14" s="21"/>
      <c r="E14" s="21"/>
      <c r="F14" s="21"/>
      <c r="G14" s="23"/>
      <c r="H14" s="24"/>
      <c r="I14" t="s" s="19">
        <v>43</v>
      </c>
      <c r="J14" s="20"/>
      <c r="K14" s="21"/>
      <c r="L14" s="21"/>
      <c r="M14" s="21"/>
      <c r="N14" s="23"/>
    </row>
    <row r="15" ht="17" customHeight="1">
      <c r="A15" s="18"/>
      <c r="B15" t="s" s="26">
        <v>130</v>
      </c>
      <c r="C15" t="s" s="27">
        <v>131</v>
      </c>
      <c r="D15" t="s" s="28">
        <v>132</v>
      </c>
      <c r="E15" t="s" s="28">
        <v>133</v>
      </c>
      <c r="F15" t="s" s="27">
        <v>280</v>
      </c>
      <c r="G15" t="s" s="29">
        <v>127</v>
      </c>
      <c r="H15" s="24"/>
      <c r="I15" t="s" s="26">
        <v>130</v>
      </c>
      <c r="J15" t="s" s="27">
        <v>131</v>
      </c>
      <c r="K15" t="s" s="28">
        <v>132</v>
      </c>
      <c r="L15" t="s" s="28">
        <v>133</v>
      </c>
      <c r="M15" t="s" s="27">
        <v>280</v>
      </c>
      <c r="N15" t="s" s="29">
        <v>127</v>
      </c>
    </row>
    <row r="16" ht="16.5" customHeight="1">
      <c r="A16" s="18"/>
      <c r="B16" s="32">
        <v>1</v>
      </c>
      <c r="C16" s="33">
        <v>35</v>
      </c>
      <c r="D16" t="s" s="34">
        <v>364</v>
      </c>
      <c r="E16" t="s" s="5">
        <f>IF(C16&gt;0,VLOOKUP(C16,'Lookup'!$A$20:$B$35,2,FALSE),"")</f>
        <v>15</v>
      </c>
      <c r="F16" s="55">
        <v>8.5</v>
      </c>
      <c r="G16" s="36">
        <v>16</v>
      </c>
      <c r="H16" s="24"/>
      <c r="I16" s="32">
        <v>1</v>
      </c>
      <c r="J16" s="33">
        <v>36</v>
      </c>
      <c r="K16" t="s" s="34">
        <v>366</v>
      </c>
      <c r="L16" t="s" s="5">
        <f>IF(J16&gt;0,VLOOKUP(J16,'Lookup'!$A$20:$B$35,2,FALSE),"")</f>
        <v>15</v>
      </c>
      <c r="M16" s="55">
        <v>6.76</v>
      </c>
      <c r="N16" s="36">
        <v>12</v>
      </c>
    </row>
    <row r="17" ht="17" customHeight="1">
      <c r="A17" s="18"/>
      <c r="B17" s="38">
        <v>2</v>
      </c>
      <c r="C17" s="39">
        <v>42</v>
      </c>
      <c r="D17" t="s" s="40">
        <v>447</v>
      </c>
      <c r="E17" t="s" s="5">
        <f>IF(C17&gt;0,VLOOKUP(C17,'Lookup'!$A$20:$B$35,2,FALSE),"")</f>
        <v>18</v>
      </c>
      <c r="F17" s="56">
        <v>6.48</v>
      </c>
      <c r="G17" s="42">
        <v>14</v>
      </c>
      <c r="H17" s="24"/>
      <c r="I17" s="38">
        <v>2</v>
      </c>
      <c r="J17" s="39">
        <v>44</v>
      </c>
      <c r="K17" t="s" s="40">
        <v>315</v>
      </c>
      <c r="L17" t="s" s="5">
        <f>IF(J17&gt;0,VLOOKUP(J17,'Lookup'!$A$20:$B$35,2,FALSE),"")</f>
        <v>19</v>
      </c>
      <c r="M17" s="56">
        <v>4.7</v>
      </c>
      <c r="N17" s="42">
        <v>10</v>
      </c>
    </row>
    <row r="18" ht="17" customHeight="1">
      <c r="A18" s="18"/>
      <c r="B18" s="38">
        <v>3</v>
      </c>
      <c r="C18" s="39">
        <v>39</v>
      </c>
      <c r="D18" t="s" s="40">
        <v>363</v>
      </c>
      <c r="E18" t="s" s="5">
        <f>IF(C18&gt;0,VLOOKUP(C18,'Lookup'!$A$20:$B$35,2,FALSE),"")</f>
        <v>17</v>
      </c>
      <c r="F18" s="56">
        <v>6.07</v>
      </c>
      <c r="G18" s="42">
        <v>12</v>
      </c>
      <c r="H18" s="24"/>
      <c r="I18" s="38">
        <v>3</v>
      </c>
      <c r="J18" s="39">
        <v>32</v>
      </c>
      <c r="K18" t="s" s="40">
        <v>448</v>
      </c>
      <c r="L18" t="s" s="5">
        <f>IF(J18&gt;0,VLOOKUP(J18,'Lookup'!$A$20:$B$35,2,FALSE),"")</f>
        <v>13</v>
      </c>
      <c r="M18" s="56">
        <v>4.15</v>
      </c>
      <c r="N18" s="42">
        <v>8</v>
      </c>
    </row>
    <row r="19" ht="17" customHeight="1">
      <c r="A19" s="18"/>
      <c r="B19" s="38">
        <v>4</v>
      </c>
      <c r="C19" s="39">
        <v>43</v>
      </c>
      <c r="D19" t="s" s="40">
        <v>316</v>
      </c>
      <c r="E19" t="s" s="5">
        <f>IF(C19&gt;0,VLOOKUP(C19,'Lookup'!$A$20:$B$35,2,FALSE),"")</f>
        <v>19</v>
      </c>
      <c r="F19" s="56">
        <v>5.93</v>
      </c>
      <c r="G19" s="42">
        <v>10</v>
      </c>
      <c r="H19" s="24"/>
      <c r="I19" s="38">
        <v>4</v>
      </c>
      <c r="J19" s="43"/>
      <c r="K19" s="44"/>
      <c r="L19" t="s" s="5">
        <f>IF(J19&gt;0,VLOOKUP(J19,'Lookup'!$A$20:$B$35,2,FALSE),"")</f>
      </c>
      <c r="M19" s="57"/>
      <c r="N19" s="42">
        <v>6</v>
      </c>
    </row>
    <row r="20" ht="17" customHeight="1">
      <c r="A20" s="18"/>
      <c r="B20" s="38">
        <v>5</v>
      </c>
      <c r="C20" s="39">
        <v>31</v>
      </c>
      <c r="D20" t="s" s="40">
        <v>365</v>
      </c>
      <c r="E20" t="s" s="5">
        <f>IF(C20&gt;0,VLOOKUP(C20,'Lookup'!$A$20:$B$35,2,FALSE),"")</f>
        <v>13</v>
      </c>
      <c r="F20" s="56">
        <v>4.8</v>
      </c>
      <c r="G20" s="42">
        <v>8</v>
      </c>
      <c r="H20" s="24"/>
      <c r="I20" s="38">
        <v>5</v>
      </c>
      <c r="J20" s="43"/>
      <c r="K20" s="44"/>
      <c r="L20" t="s" s="5">
        <f>IF(J20&gt;0,VLOOKUP(J20,'Lookup'!$A$20:$B$35,2,FALSE),"")</f>
      </c>
      <c r="M20" s="57"/>
      <c r="N20" s="42">
        <v>4</v>
      </c>
    </row>
    <row r="21" ht="17" customHeight="1">
      <c r="A21" s="18"/>
      <c r="B21" s="38">
        <v>6</v>
      </c>
      <c r="C21" s="39">
        <v>33</v>
      </c>
      <c r="D21" t="s" s="40">
        <v>362</v>
      </c>
      <c r="E21" t="s" s="5">
        <f>IF(C21&gt;0,VLOOKUP(C21,'Lookup'!$A$20:$B$35,2,FALSE),"")</f>
        <v>14</v>
      </c>
      <c r="F21" s="56">
        <v>4.69</v>
      </c>
      <c r="G21" s="42">
        <v>6</v>
      </c>
      <c r="H21" s="24"/>
      <c r="I21" s="38">
        <v>6</v>
      </c>
      <c r="J21" s="43"/>
      <c r="K21" s="44"/>
      <c r="L21" t="s" s="5">
        <f>IF(J21&gt;0,VLOOKUP(J21,'Lookup'!$A$20:$B$35,2,FALSE),"")</f>
      </c>
      <c r="M21" s="57"/>
      <c r="N21" s="42">
        <v>3</v>
      </c>
    </row>
    <row r="22" ht="17" customHeight="1">
      <c r="A22" s="18"/>
      <c r="B22" s="38">
        <v>7</v>
      </c>
      <c r="C22" s="43"/>
      <c r="D22" s="44"/>
      <c r="E22" t="s" s="5">
        <f>IF(C22&gt;0,VLOOKUP(C22,'Lookup'!$A$20:$B$35,2,FALSE),"")</f>
      </c>
      <c r="F22" s="57"/>
      <c r="G22" s="42">
        <v>4</v>
      </c>
      <c r="H22" s="24"/>
      <c r="I22" s="38">
        <v>7</v>
      </c>
      <c r="J22" s="43"/>
      <c r="K22" s="44"/>
      <c r="L22" t="s" s="5">
        <f>IF(J22&gt;0,VLOOKUP(J22,'Lookup'!$A$20:$B$35,2,FALSE),"")</f>
      </c>
      <c r="M22" s="57"/>
      <c r="N22" s="42">
        <v>2</v>
      </c>
    </row>
    <row r="23" ht="15.75" customHeight="1">
      <c r="A23" s="18"/>
      <c r="B23" s="46">
        <v>8</v>
      </c>
      <c r="C23" s="47"/>
      <c r="D23" s="48"/>
      <c r="E23" t="s" s="49">
        <f>IF(C23&gt;0,VLOOKUP(C23,'Lookup'!$A$20:$B$35,2,FALSE),"")</f>
      </c>
      <c r="F23" s="58"/>
      <c r="G23" s="51">
        <v>2</v>
      </c>
      <c r="H23" s="24"/>
      <c r="I23" s="46">
        <v>8</v>
      </c>
      <c r="J23" s="47"/>
      <c r="K23" s="48"/>
      <c r="L23" t="s" s="49">
        <f>IF(J23&gt;0,VLOOKUP(J23,'Lookup'!$A$20:$B$35,2,FALSE),"")</f>
      </c>
      <c r="M23" s="58"/>
      <c r="N23" s="51">
        <v>1</v>
      </c>
    </row>
    <row r="24" ht="15.75" customHeight="1">
      <c r="A24" s="2"/>
      <c r="B24" s="52"/>
      <c r="C24" s="52"/>
      <c r="D24" s="52"/>
      <c r="E24" s="52"/>
      <c r="F24" s="52"/>
      <c r="G24" s="52"/>
      <c r="H24" s="2"/>
      <c r="I24" s="52"/>
      <c r="J24" s="52"/>
      <c r="K24" s="52"/>
      <c r="L24" s="52"/>
      <c r="M24" s="52"/>
      <c r="N24" s="52"/>
    </row>
    <row r="25" ht="15.75" customHeight="1">
      <c r="A25" s="18"/>
      <c r="B25" t="s" s="19">
        <v>47</v>
      </c>
      <c r="C25" s="20"/>
      <c r="D25" s="21"/>
      <c r="E25" s="21"/>
      <c r="F25" s="21"/>
      <c r="G25" s="23"/>
      <c r="H25" s="24"/>
      <c r="I25" t="s" s="19">
        <v>51</v>
      </c>
      <c r="J25" s="20"/>
      <c r="K25" s="21"/>
      <c r="L25" s="21"/>
      <c r="M25" s="21"/>
      <c r="N25" s="23"/>
    </row>
    <row r="26" ht="17" customHeight="1">
      <c r="A26" s="18"/>
      <c r="B26" t="s" s="26">
        <v>130</v>
      </c>
      <c r="C26" t="s" s="27">
        <v>131</v>
      </c>
      <c r="D26" t="s" s="28">
        <v>132</v>
      </c>
      <c r="E26" t="s" s="28">
        <v>133</v>
      </c>
      <c r="F26" t="s" s="27">
        <v>280</v>
      </c>
      <c r="G26" t="s" s="29">
        <v>127</v>
      </c>
      <c r="H26" s="24"/>
      <c r="I26" t="s" s="26">
        <v>130</v>
      </c>
      <c r="J26" t="s" s="27">
        <v>131</v>
      </c>
      <c r="K26" t="s" s="28">
        <v>132</v>
      </c>
      <c r="L26" t="s" s="28">
        <v>133</v>
      </c>
      <c r="M26" t="s" s="27">
        <v>280</v>
      </c>
      <c r="N26" t="s" s="29">
        <v>127</v>
      </c>
    </row>
    <row r="27" ht="16.5" customHeight="1">
      <c r="A27" s="18"/>
      <c r="B27" s="32">
        <v>1</v>
      </c>
      <c r="C27" s="33">
        <v>40</v>
      </c>
      <c r="D27" t="s" s="34">
        <v>449</v>
      </c>
      <c r="E27" t="s" s="5">
        <f>IF(C27&gt;0,VLOOKUP(C27,'Lookup'!$A$20:$B$35,2,FALSE),"")</f>
        <v>17</v>
      </c>
      <c r="F27" s="55">
        <v>3.12</v>
      </c>
      <c r="G27" s="36">
        <v>16</v>
      </c>
      <c r="H27" s="24"/>
      <c r="I27" s="32">
        <v>1</v>
      </c>
      <c r="J27" s="33">
        <v>41</v>
      </c>
      <c r="K27" t="s" s="34">
        <v>328</v>
      </c>
      <c r="L27" t="s" s="5">
        <f>IF(J27&gt;0,VLOOKUP(J27,'Lookup'!$A$20:$B$35,2,FALSE),"")</f>
        <v>18</v>
      </c>
      <c r="M27" s="55">
        <v>2.46</v>
      </c>
      <c r="N27" s="36">
        <v>12</v>
      </c>
    </row>
    <row r="28" ht="17" customHeight="1">
      <c r="A28" s="18"/>
      <c r="B28" s="38">
        <v>2</v>
      </c>
      <c r="C28" s="39">
        <v>31</v>
      </c>
      <c r="D28" t="s" s="40">
        <v>450</v>
      </c>
      <c r="E28" t="s" s="5">
        <f>IF(C28&gt;0,VLOOKUP(C28,'Lookup'!$A$20:$B$35,2,FALSE),"")</f>
        <v>13</v>
      </c>
      <c r="F28" s="56">
        <v>2.77</v>
      </c>
      <c r="G28" s="42">
        <v>14</v>
      </c>
      <c r="H28" s="24"/>
      <c r="I28" s="38">
        <v>2</v>
      </c>
      <c r="J28" s="39">
        <v>32</v>
      </c>
      <c r="K28" t="s" s="40">
        <v>451</v>
      </c>
      <c r="L28" t="s" s="5">
        <f>IF(J28&gt;0,VLOOKUP(J28,'Lookup'!$A$20:$B$35,2,FALSE),"")</f>
        <v>13</v>
      </c>
      <c r="M28" s="56">
        <v>2.45</v>
      </c>
      <c r="N28" s="42">
        <v>10</v>
      </c>
    </row>
    <row r="29" ht="17" customHeight="1">
      <c r="A29" s="18"/>
      <c r="B29" s="38">
        <v>3</v>
      </c>
      <c r="C29" s="39">
        <v>34</v>
      </c>
      <c r="D29" t="s" s="40">
        <v>323</v>
      </c>
      <c r="E29" t="s" s="5">
        <f>IF(C29&gt;0,VLOOKUP(C29,'Lookup'!$A$20:$B$35,2,FALSE),"")</f>
        <v>14</v>
      </c>
      <c r="F29" s="56">
        <v>2.74</v>
      </c>
      <c r="G29" s="42">
        <v>12</v>
      </c>
      <c r="H29" s="24"/>
      <c r="I29" s="38">
        <v>3</v>
      </c>
      <c r="J29" s="39">
        <v>33</v>
      </c>
      <c r="K29" t="s" s="40">
        <v>373</v>
      </c>
      <c r="L29" t="s" s="5">
        <f>IF(J29&gt;0,VLOOKUP(J29,'Lookup'!$A$20:$B$35,2,FALSE),"")</f>
        <v>14</v>
      </c>
      <c r="M29" s="56">
        <v>2.44</v>
      </c>
      <c r="N29" s="42">
        <v>8</v>
      </c>
    </row>
    <row r="30" ht="17" customHeight="1">
      <c r="A30" s="18"/>
      <c r="B30" s="38">
        <v>4</v>
      </c>
      <c r="C30" s="39">
        <v>37</v>
      </c>
      <c r="D30" t="s" s="40">
        <v>377</v>
      </c>
      <c r="E30" t="s" s="5">
        <f>IF(C30&gt;0,VLOOKUP(C30,'Lookup'!$A$20:$B$35,2,FALSE),"")</f>
        <v>16</v>
      </c>
      <c r="F30" s="56">
        <v>2.6</v>
      </c>
      <c r="G30" s="42">
        <v>10</v>
      </c>
      <c r="H30" s="24"/>
      <c r="I30" s="38">
        <v>4</v>
      </c>
      <c r="J30" s="39">
        <v>39</v>
      </c>
      <c r="K30" t="s" s="40">
        <v>325</v>
      </c>
      <c r="L30" t="s" s="5">
        <f>IF(J30&gt;0,VLOOKUP(J30,'Lookup'!$A$20:$B$35,2,FALSE),"")</f>
        <v>17</v>
      </c>
      <c r="M30" s="56">
        <v>2.35</v>
      </c>
      <c r="N30" s="42">
        <v>6</v>
      </c>
    </row>
    <row r="31" ht="17" customHeight="1">
      <c r="A31" s="18"/>
      <c r="B31" s="38">
        <v>5</v>
      </c>
      <c r="C31" s="39">
        <v>43</v>
      </c>
      <c r="D31" t="s" s="40">
        <v>449</v>
      </c>
      <c r="E31" t="s" s="5">
        <f>IF(C31&gt;0,VLOOKUP(C31,'Lookup'!$A$20:$B$35,2,FALSE),"")</f>
        <v>19</v>
      </c>
      <c r="F31" s="56">
        <v>2.57</v>
      </c>
      <c r="G31" s="42">
        <v>8</v>
      </c>
      <c r="H31" s="24"/>
      <c r="I31" s="38">
        <v>5</v>
      </c>
      <c r="J31" s="39">
        <v>44</v>
      </c>
      <c r="K31" t="s" s="40">
        <v>452</v>
      </c>
      <c r="L31" t="s" s="5">
        <f>IF(J31&gt;0,VLOOKUP(J31,'Lookup'!$A$20:$B$35,2,FALSE),"")</f>
        <v>19</v>
      </c>
      <c r="M31" s="56">
        <v>2.22</v>
      </c>
      <c r="N31" s="42">
        <v>4</v>
      </c>
    </row>
    <row r="32" ht="17" customHeight="1">
      <c r="A32" s="18"/>
      <c r="B32" s="38">
        <v>6</v>
      </c>
      <c r="C32" s="39">
        <v>42</v>
      </c>
      <c r="D32" t="s" s="40">
        <v>453</v>
      </c>
      <c r="E32" t="s" s="5">
        <f>IF(C32&gt;0,VLOOKUP(C32,'Lookup'!$A$20:$B$35,2,FALSE),"")</f>
        <v>18</v>
      </c>
      <c r="F32" s="56">
        <v>2.49</v>
      </c>
      <c r="G32" s="42">
        <v>6</v>
      </c>
      <c r="H32" s="24"/>
      <c r="I32" s="38">
        <v>6</v>
      </c>
      <c r="J32" s="43"/>
      <c r="K32" s="44"/>
      <c r="L32" t="s" s="5">
        <f>IF(J32&gt;0,VLOOKUP(J32,'Lookup'!$A$20:$B$35,2,FALSE),"")</f>
      </c>
      <c r="M32" s="57"/>
      <c r="N32" s="42">
        <v>3</v>
      </c>
    </row>
    <row r="33" ht="17" customHeight="1">
      <c r="A33" s="18"/>
      <c r="B33" s="38">
        <v>7</v>
      </c>
      <c r="C33" s="39">
        <v>35</v>
      </c>
      <c r="D33" t="s" s="40">
        <v>324</v>
      </c>
      <c r="E33" t="s" s="5">
        <f>IF(C33&gt;0,VLOOKUP(C33,'Lookup'!$A$20:$B$35,2,FALSE),"")</f>
        <v>15</v>
      </c>
      <c r="F33" s="56">
        <v>2.48</v>
      </c>
      <c r="G33" s="42">
        <v>4</v>
      </c>
      <c r="H33" s="24"/>
      <c r="I33" s="38">
        <v>7</v>
      </c>
      <c r="J33" s="43"/>
      <c r="K33" s="44"/>
      <c r="L33" t="s" s="5">
        <f>IF(J33&gt;0,VLOOKUP(J33,'Lookup'!$A$20:$B$35,2,FALSE),"")</f>
      </c>
      <c r="M33" s="57"/>
      <c r="N33" s="42">
        <v>2</v>
      </c>
    </row>
    <row r="34" ht="15.75" customHeight="1">
      <c r="A34" s="18"/>
      <c r="B34" s="46">
        <v>8</v>
      </c>
      <c r="C34" s="47"/>
      <c r="D34" s="48"/>
      <c r="E34" t="s" s="49">
        <f>IF(C34&gt;0,VLOOKUP(C34,'Lookup'!$A$20:$B$35,2,FALSE),"")</f>
      </c>
      <c r="F34" s="58"/>
      <c r="G34" s="51">
        <v>2</v>
      </c>
      <c r="H34" s="24"/>
      <c r="I34" s="46">
        <v>8</v>
      </c>
      <c r="J34" s="47"/>
      <c r="K34" s="48"/>
      <c r="L34" t="s" s="49">
        <f>IF(J34&gt;0,VLOOKUP(J34,'Lookup'!$A$20:$B$35,2,FALSE),"")</f>
      </c>
      <c r="M34" s="58"/>
      <c r="N34" s="51">
        <v>1</v>
      </c>
    </row>
    <row r="35" ht="15.75" customHeight="1">
      <c r="A35" s="2"/>
      <c r="B35" s="52"/>
      <c r="C35" s="52"/>
      <c r="D35" s="52"/>
      <c r="E35" s="52"/>
      <c r="F35" s="52"/>
      <c r="G35" s="52"/>
      <c r="H35" s="2"/>
      <c r="I35" s="52"/>
      <c r="J35" s="52"/>
      <c r="K35" s="52"/>
      <c r="L35" s="52"/>
      <c r="M35" s="52"/>
      <c r="N35" s="52"/>
    </row>
    <row r="36" ht="15.75" customHeight="1">
      <c r="A36" s="18"/>
      <c r="B36" t="s" s="19">
        <v>55</v>
      </c>
      <c r="C36" s="20"/>
      <c r="D36" s="21"/>
      <c r="E36" s="21"/>
      <c r="F36" s="21"/>
      <c r="G36" s="23"/>
      <c r="H36" s="24"/>
      <c r="I36" t="s" s="19">
        <v>59</v>
      </c>
      <c r="J36" s="20"/>
      <c r="K36" s="21"/>
      <c r="L36" s="21"/>
      <c r="M36" s="21"/>
      <c r="N36" s="23"/>
    </row>
    <row r="37" ht="17" customHeight="1">
      <c r="A37" s="18"/>
      <c r="B37" t="s" s="26">
        <v>130</v>
      </c>
      <c r="C37" t="s" s="27">
        <v>131</v>
      </c>
      <c r="D37" t="s" s="28">
        <v>132</v>
      </c>
      <c r="E37" t="s" s="28">
        <v>133</v>
      </c>
      <c r="F37" t="s" s="27">
        <v>280</v>
      </c>
      <c r="G37" t="s" s="29">
        <v>127</v>
      </c>
      <c r="H37" s="24"/>
      <c r="I37" t="s" s="26">
        <v>130</v>
      </c>
      <c r="J37" t="s" s="27">
        <v>131</v>
      </c>
      <c r="K37" t="s" s="28">
        <v>132</v>
      </c>
      <c r="L37" t="s" s="28">
        <v>133</v>
      </c>
      <c r="M37" t="s" s="27">
        <v>280</v>
      </c>
      <c r="N37" t="s" s="29">
        <v>127</v>
      </c>
    </row>
    <row r="38" ht="16.5" customHeight="1">
      <c r="A38" s="18"/>
      <c r="B38" s="32">
        <v>1</v>
      </c>
      <c r="C38" s="33">
        <v>43</v>
      </c>
      <c r="D38" t="s" s="34">
        <v>355</v>
      </c>
      <c r="E38" t="s" s="5">
        <f>IF(C38&gt;0,VLOOKUP(C38,'Lookup'!$A$20:$B$35,2,FALSE),"")</f>
        <v>19</v>
      </c>
      <c r="F38" s="55">
        <v>4.67</v>
      </c>
      <c r="G38" s="36">
        <v>16</v>
      </c>
      <c r="H38" s="24"/>
      <c r="I38" s="32">
        <v>1</v>
      </c>
      <c r="J38" s="53"/>
      <c r="K38" s="54"/>
      <c r="L38" t="s" s="5">
        <f>IF(J38&gt;0,VLOOKUP(J38,'Lookup'!$A$20:$B$35,2,FALSE),"")</f>
      </c>
      <c r="M38" s="61"/>
      <c r="N38" s="36">
        <v>12</v>
      </c>
    </row>
    <row r="39" ht="17" customHeight="1">
      <c r="A39" s="18"/>
      <c r="B39" s="38">
        <v>2</v>
      </c>
      <c r="C39" s="39">
        <v>35</v>
      </c>
      <c r="D39" t="s" s="40">
        <v>356</v>
      </c>
      <c r="E39" t="s" s="5">
        <f>IF(C39&gt;0,VLOOKUP(C39,'Lookup'!$A$20:$B$35,2,FALSE),"")</f>
        <v>15</v>
      </c>
      <c r="F39" s="56">
        <v>4.16</v>
      </c>
      <c r="G39" s="42">
        <v>14</v>
      </c>
      <c r="H39" s="24"/>
      <c r="I39" s="38">
        <v>2</v>
      </c>
      <c r="J39" s="43"/>
      <c r="K39" s="44"/>
      <c r="L39" t="s" s="5">
        <f>IF(J39&gt;0,VLOOKUP(J39,'Lookup'!$A$20:$B$35,2,FALSE),"")</f>
      </c>
      <c r="M39" s="57"/>
      <c r="N39" s="42">
        <v>10</v>
      </c>
    </row>
    <row r="40" ht="17" customHeight="1">
      <c r="A40" s="18"/>
      <c r="B40" s="38">
        <v>3</v>
      </c>
      <c r="C40" s="39">
        <v>39</v>
      </c>
      <c r="D40" t="s" s="40">
        <v>454</v>
      </c>
      <c r="E40" t="s" s="5">
        <f>IF(C40&gt;0,VLOOKUP(C40,'Lookup'!$A$20:$B$35,2,FALSE),"")</f>
        <v>17</v>
      </c>
      <c r="F40" s="56">
        <v>3.66</v>
      </c>
      <c r="G40" s="42">
        <v>12</v>
      </c>
      <c r="H40" s="24"/>
      <c r="I40" s="38">
        <v>3</v>
      </c>
      <c r="J40" s="43"/>
      <c r="K40" s="44"/>
      <c r="L40" t="s" s="5">
        <f>IF(J40&gt;0,VLOOKUP(J40,'Lookup'!$A$20:$B$35,2,FALSE),"")</f>
      </c>
      <c r="M40" s="57"/>
      <c r="N40" s="42">
        <v>8</v>
      </c>
    </row>
    <row r="41" ht="17" customHeight="1">
      <c r="A41" s="18"/>
      <c r="B41" s="38">
        <v>4</v>
      </c>
      <c r="C41" s="39">
        <v>41</v>
      </c>
      <c r="D41" t="s" s="40">
        <v>360</v>
      </c>
      <c r="E41" t="s" s="5">
        <f>IF(C41&gt;0,VLOOKUP(C41,'Lookup'!$A$20:$B$35,2,FALSE),"")</f>
        <v>18</v>
      </c>
      <c r="F41" s="56">
        <v>3.3</v>
      </c>
      <c r="G41" s="42">
        <v>10</v>
      </c>
      <c r="H41" s="24"/>
      <c r="I41" s="38">
        <v>4</v>
      </c>
      <c r="J41" s="43"/>
      <c r="K41" s="44"/>
      <c r="L41" t="s" s="5">
        <f>IF(J41&gt;0,VLOOKUP(J41,'Lookup'!$A$20:$B$35,2,FALSE),"")</f>
      </c>
      <c r="M41" s="57"/>
      <c r="N41" s="42">
        <v>6</v>
      </c>
    </row>
    <row r="42" ht="17" customHeight="1">
      <c r="A42" s="18"/>
      <c r="B42" s="38">
        <v>5</v>
      </c>
      <c r="C42" s="39">
        <v>31</v>
      </c>
      <c r="D42" t="s" s="40">
        <v>455</v>
      </c>
      <c r="E42" t="s" s="5">
        <f>IF(C42&gt;0,VLOOKUP(C42,'Lookup'!$A$20:$B$35,2,FALSE),"")</f>
        <v>13</v>
      </c>
      <c r="F42" s="56">
        <v>3.26</v>
      </c>
      <c r="G42" s="42">
        <v>8</v>
      </c>
      <c r="H42" s="24"/>
      <c r="I42" s="38">
        <v>5</v>
      </c>
      <c r="J42" s="43"/>
      <c r="K42" s="44"/>
      <c r="L42" t="s" s="5">
        <f>IF(J42&gt;0,VLOOKUP(J42,'Lookup'!$A$20:$B$35,2,FALSE),"")</f>
      </c>
      <c r="M42" s="57"/>
      <c r="N42" s="42">
        <v>4</v>
      </c>
    </row>
    <row r="43" ht="17" customHeight="1">
      <c r="A43" s="18"/>
      <c r="B43" s="38">
        <v>6</v>
      </c>
      <c r="C43" s="43"/>
      <c r="D43" s="44"/>
      <c r="E43" t="s" s="5">
        <f>IF(C43&gt;0,VLOOKUP(C43,'Lookup'!$A$20:$B$35,2,FALSE),"")</f>
      </c>
      <c r="F43" s="57"/>
      <c r="G43" s="42">
        <v>6</v>
      </c>
      <c r="H43" s="24"/>
      <c r="I43" s="38">
        <v>6</v>
      </c>
      <c r="J43" s="43"/>
      <c r="K43" s="44"/>
      <c r="L43" t="s" s="5">
        <f>IF(J43&gt;0,VLOOKUP(J43,'Lookup'!$A$20:$B$35,2,FALSE),"")</f>
      </c>
      <c r="M43" s="57"/>
      <c r="N43" s="42">
        <v>3</v>
      </c>
    </row>
    <row r="44" ht="17" customHeight="1">
      <c r="A44" s="18"/>
      <c r="B44" s="38">
        <v>7</v>
      </c>
      <c r="C44" s="43"/>
      <c r="D44" s="44"/>
      <c r="E44" t="s" s="5">
        <f>IF(C44&gt;0,VLOOKUP(C44,'Lookup'!$A$20:$B$35,2,FALSE),"")</f>
      </c>
      <c r="F44" s="57"/>
      <c r="G44" s="42">
        <v>4</v>
      </c>
      <c r="H44" s="24"/>
      <c r="I44" s="38">
        <v>7</v>
      </c>
      <c r="J44" s="43"/>
      <c r="K44" s="44"/>
      <c r="L44" t="s" s="5">
        <f>IF(J44&gt;0,VLOOKUP(J44,'Lookup'!$A$20:$B$35,2,FALSE),"")</f>
      </c>
      <c r="M44" s="57"/>
      <c r="N44" s="42">
        <v>2</v>
      </c>
    </row>
    <row r="45" ht="15.75" customHeight="1">
      <c r="A45" s="18"/>
      <c r="B45" s="46">
        <v>8</v>
      </c>
      <c r="C45" s="47"/>
      <c r="D45" s="48"/>
      <c r="E45" t="s" s="49">
        <f>IF(C45&gt;0,VLOOKUP(C45,'Lookup'!$A$20:$B$35,2,FALSE),"")</f>
      </c>
      <c r="F45" s="58"/>
      <c r="G45" s="51">
        <v>2</v>
      </c>
      <c r="H45" s="24"/>
      <c r="I45" s="46">
        <v>8</v>
      </c>
      <c r="J45" s="47"/>
      <c r="K45" s="48"/>
      <c r="L45" t="s" s="49">
        <f>IF(J45&gt;0,VLOOKUP(J45,'Lookup'!$A$20:$B$35,2,FALSE),"")</f>
      </c>
      <c r="M45" s="58"/>
      <c r="N45" s="51">
        <v>1</v>
      </c>
    </row>
    <row r="46" ht="15.75" customHeight="1">
      <c r="A46" s="2"/>
      <c r="B46" s="52"/>
      <c r="C46" s="52"/>
      <c r="D46" s="52"/>
      <c r="E46" s="52"/>
      <c r="F46" s="52"/>
      <c r="G46" s="52"/>
      <c r="H46" s="2"/>
      <c r="I46" s="52"/>
      <c r="J46" s="52"/>
      <c r="K46" s="52"/>
      <c r="L46" s="52"/>
      <c r="M46" s="52"/>
      <c r="N46" s="52"/>
    </row>
    <row r="47" ht="15.75" customHeight="1">
      <c r="A47" s="18"/>
      <c r="B47" t="s" s="19">
        <v>63</v>
      </c>
      <c r="C47" s="20"/>
      <c r="D47" s="21"/>
      <c r="E47" s="21"/>
      <c r="F47" s="21"/>
      <c r="G47" s="23"/>
      <c r="H47" s="24"/>
      <c r="I47" t="s" s="19">
        <v>67</v>
      </c>
      <c r="J47" s="20"/>
      <c r="K47" s="21"/>
      <c r="L47" s="21"/>
      <c r="M47" s="21"/>
      <c r="N47" s="23"/>
    </row>
    <row r="48" ht="17" customHeight="1">
      <c r="A48" s="18"/>
      <c r="B48" t="s" s="26">
        <v>130</v>
      </c>
      <c r="C48" t="s" s="27">
        <v>131</v>
      </c>
      <c r="D48" t="s" s="28">
        <v>132</v>
      </c>
      <c r="E48" t="s" s="28">
        <v>133</v>
      </c>
      <c r="F48" t="s" s="27">
        <v>280</v>
      </c>
      <c r="G48" t="s" s="29">
        <v>127</v>
      </c>
      <c r="H48" s="24"/>
      <c r="I48" t="s" s="26">
        <v>130</v>
      </c>
      <c r="J48" t="s" s="27">
        <v>131</v>
      </c>
      <c r="K48" t="s" s="28">
        <v>132</v>
      </c>
      <c r="L48" t="s" s="28">
        <v>133</v>
      </c>
      <c r="M48" t="s" s="27">
        <v>280</v>
      </c>
      <c r="N48" t="s" s="29">
        <v>127</v>
      </c>
    </row>
    <row r="49" ht="16.5" customHeight="1">
      <c r="A49" s="18"/>
      <c r="B49" s="32">
        <v>1</v>
      </c>
      <c r="C49" s="33">
        <v>44</v>
      </c>
      <c r="D49" t="s" s="34">
        <v>456</v>
      </c>
      <c r="E49" t="s" s="5">
        <f>IF(C49&gt;0,VLOOKUP(C49,'Lookup'!$A$20:$B$35,2,FALSE),"")</f>
        <v>19</v>
      </c>
      <c r="F49" s="55">
        <v>14.71</v>
      </c>
      <c r="G49" s="36">
        <v>16</v>
      </c>
      <c r="H49" s="24"/>
      <c r="I49" s="32">
        <v>1</v>
      </c>
      <c r="J49" s="33">
        <v>43</v>
      </c>
      <c r="K49" t="s" s="34">
        <v>457</v>
      </c>
      <c r="L49" t="s" s="5">
        <f>IF(J49&gt;0,VLOOKUP(J49,'Lookup'!$A$20:$B$35,2,FALSE),"")</f>
        <v>19</v>
      </c>
      <c r="M49" s="55">
        <v>12.62</v>
      </c>
      <c r="N49" s="36">
        <v>12</v>
      </c>
    </row>
    <row r="50" ht="17" customHeight="1">
      <c r="A50" s="18"/>
      <c r="B50" s="38">
        <v>2</v>
      </c>
      <c r="C50" s="43"/>
      <c r="D50" s="44"/>
      <c r="E50" t="s" s="5">
        <f>IF(C50&gt;0,VLOOKUP(C50,'Lookup'!$A$20:$B$35,2,FALSE),"")</f>
      </c>
      <c r="F50" s="57"/>
      <c r="G50" s="42">
        <v>14</v>
      </c>
      <c r="H50" s="24"/>
      <c r="I50" s="38">
        <v>2</v>
      </c>
      <c r="J50" s="43"/>
      <c r="K50" s="44"/>
      <c r="L50" t="s" s="5">
        <f>IF(J50&gt;0,VLOOKUP(J50,'Lookup'!$A$20:$B$35,2,FALSE),"")</f>
      </c>
      <c r="M50" s="57"/>
      <c r="N50" s="42">
        <v>10</v>
      </c>
    </row>
    <row r="51" ht="17" customHeight="1">
      <c r="A51" s="18"/>
      <c r="B51" s="38">
        <v>3</v>
      </c>
      <c r="C51" s="43"/>
      <c r="D51" s="44"/>
      <c r="E51" t="s" s="5">
        <f>IF(C51&gt;0,VLOOKUP(C51,'Lookup'!$A$20:$B$35,2,FALSE),"")</f>
      </c>
      <c r="F51" s="57"/>
      <c r="G51" s="42">
        <v>12</v>
      </c>
      <c r="H51" s="24"/>
      <c r="I51" s="38">
        <v>3</v>
      </c>
      <c r="J51" s="43"/>
      <c r="K51" s="44"/>
      <c r="L51" t="s" s="5">
        <f>IF(J51&gt;0,VLOOKUP(J51,'Lookup'!$A$20:$B$35,2,FALSE),"")</f>
      </c>
      <c r="M51" s="57"/>
      <c r="N51" s="42">
        <v>8</v>
      </c>
    </row>
    <row r="52" ht="17" customHeight="1">
      <c r="A52" s="18"/>
      <c r="B52" s="38">
        <v>4</v>
      </c>
      <c r="C52" s="43"/>
      <c r="D52" s="44"/>
      <c r="E52" t="s" s="5">
        <f>IF(C52&gt;0,VLOOKUP(C52,'Lookup'!$A$20:$B$35,2,FALSE),"")</f>
      </c>
      <c r="F52" s="57"/>
      <c r="G52" s="42">
        <v>10</v>
      </c>
      <c r="H52" s="24"/>
      <c r="I52" s="38">
        <v>4</v>
      </c>
      <c r="J52" s="43"/>
      <c r="K52" s="44"/>
      <c r="L52" t="s" s="5">
        <f>IF(J52&gt;0,VLOOKUP(J52,'Lookup'!$A$20:$B$35,2,FALSE),"")</f>
      </c>
      <c r="M52" s="57"/>
      <c r="N52" s="42">
        <v>6</v>
      </c>
    </row>
    <row r="53" ht="17" customHeight="1">
      <c r="A53" s="18"/>
      <c r="B53" s="38">
        <v>5</v>
      </c>
      <c r="C53" s="43"/>
      <c r="D53" s="44"/>
      <c r="E53" t="s" s="5">
        <f>IF(C53&gt;0,VLOOKUP(C53,'Lookup'!$A$20:$B$35,2,FALSE),"")</f>
      </c>
      <c r="F53" s="57"/>
      <c r="G53" s="42">
        <v>8</v>
      </c>
      <c r="H53" s="24"/>
      <c r="I53" s="38">
        <v>5</v>
      </c>
      <c r="J53" s="43"/>
      <c r="K53" s="44"/>
      <c r="L53" t="s" s="5">
        <f>IF(J53&gt;0,VLOOKUP(J53,'Lookup'!$A$20:$B$35,2,FALSE),"")</f>
      </c>
      <c r="M53" s="57"/>
      <c r="N53" s="42">
        <v>4</v>
      </c>
    </row>
    <row r="54" ht="17" customHeight="1">
      <c r="A54" s="18"/>
      <c r="B54" s="38">
        <v>6</v>
      </c>
      <c r="C54" s="43"/>
      <c r="D54" s="44"/>
      <c r="E54" t="s" s="5">
        <f>IF(C54&gt;0,VLOOKUP(C54,'Lookup'!$A$20:$B$35,2,FALSE),"")</f>
      </c>
      <c r="F54" s="57"/>
      <c r="G54" s="42">
        <v>6</v>
      </c>
      <c r="H54" s="24"/>
      <c r="I54" s="38">
        <v>6</v>
      </c>
      <c r="J54" s="43"/>
      <c r="K54" s="44"/>
      <c r="L54" t="s" s="5">
        <f>IF(J54&gt;0,VLOOKUP(J54,'Lookup'!$A$20:$B$35,2,FALSE),"")</f>
      </c>
      <c r="M54" s="57"/>
      <c r="N54" s="42">
        <v>3</v>
      </c>
    </row>
    <row r="55" ht="17" customHeight="1">
      <c r="A55" s="18"/>
      <c r="B55" s="38">
        <v>7</v>
      </c>
      <c r="C55" s="43"/>
      <c r="D55" s="44"/>
      <c r="E55" t="s" s="5">
        <f>IF(C55&gt;0,VLOOKUP(C55,'Lookup'!$A$20:$B$35,2,FALSE),"")</f>
      </c>
      <c r="F55" s="57"/>
      <c r="G55" s="42">
        <v>4</v>
      </c>
      <c r="H55" s="24"/>
      <c r="I55" s="38">
        <v>7</v>
      </c>
      <c r="J55" s="43"/>
      <c r="K55" s="44"/>
      <c r="L55" t="s" s="5">
        <f>IF(J55&gt;0,VLOOKUP(J55,'Lookup'!$A$20:$B$35,2,FALSE),"")</f>
      </c>
      <c r="M55" s="57"/>
      <c r="N55" s="42">
        <v>2</v>
      </c>
    </row>
    <row r="56" ht="15.75" customHeight="1">
      <c r="A56" s="18"/>
      <c r="B56" s="46">
        <v>8</v>
      </c>
      <c r="C56" s="47"/>
      <c r="D56" s="48"/>
      <c r="E56" t="s" s="49">
        <f>IF(C56&gt;0,VLOOKUP(C56,'Lookup'!$A$20:$B$35,2,FALSE),"")</f>
      </c>
      <c r="F56" s="58"/>
      <c r="G56" s="51">
        <v>2</v>
      </c>
      <c r="H56" s="24"/>
      <c r="I56" s="46">
        <v>8</v>
      </c>
      <c r="J56" s="47"/>
      <c r="K56" s="48"/>
      <c r="L56" t="s" s="49">
        <f>IF(J56&gt;0,VLOOKUP(J56,'Lookup'!$A$20:$B$35,2,FALSE),"")</f>
      </c>
      <c r="M56" s="58"/>
      <c r="N56" s="51">
        <v>1</v>
      </c>
    </row>
    <row r="57" ht="15.75" customHeight="1">
      <c r="A57" s="2"/>
      <c r="B57" s="52"/>
      <c r="C57" s="52"/>
      <c r="D57" s="52"/>
      <c r="E57" s="52"/>
      <c r="F57" s="52"/>
      <c r="G57" s="52"/>
      <c r="H57" s="2"/>
      <c r="I57" s="52"/>
      <c r="J57" s="52"/>
      <c r="K57" s="52"/>
      <c r="L57" s="52"/>
      <c r="M57" s="52"/>
      <c r="N57" s="52"/>
    </row>
    <row r="58" ht="15.75" customHeight="1">
      <c r="A58" s="18"/>
      <c r="B58" t="s" s="19">
        <v>71</v>
      </c>
      <c r="C58" s="20"/>
      <c r="D58" s="21"/>
      <c r="E58" s="21"/>
      <c r="F58" s="21"/>
      <c r="G58" s="23"/>
      <c r="H58" s="24"/>
      <c r="I58" t="s" s="19">
        <v>75</v>
      </c>
      <c r="J58" s="20"/>
      <c r="K58" s="21"/>
      <c r="L58" s="21"/>
      <c r="M58" s="21"/>
      <c r="N58" s="23"/>
    </row>
    <row r="59" ht="17" customHeight="1">
      <c r="A59" s="18"/>
      <c r="B59" t="s" s="26">
        <v>130</v>
      </c>
      <c r="C59" t="s" s="27">
        <v>131</v>
      </c>
      <c r="D59" t="s" s="28">
        <v>132</v>
      </c>
      <c r="E59" t="s" s="28">
        <v>133</v>
      </c>
      <c r="F59" t="s" s="27">
        <v>280</v>
      </c>
      <c r="G59" t="s" s="29">
        <v>127</v>
      </c>
      <c r="H59" s="24"/>
      <c r="I59" t="s" s="26">
        <v>130</v>
      </c>
      <c r="J59" t="s" s="27">
        <v>131</v>
      </c>
      <c r="K59" t="s" s="28">
        <v>132</v>
      </c>
      <c r="L59" t="s" s="28">
        <v>133</v>
      </c>
      <c r="M59" t="s" s="27">
        <v>280</v>
      </c>
      <c r="N59" t="s" s="29">
        <v>127</v>
      </c>
    </row>
    <row r="60" ht="16.5" customHeight="1">
      <c r="A60" s="18"/>
      <c r="B60" s="32">
        <v>1</v>
      </c>
      <c r="C60" s="33">
        <v>35</v>
      </c>
      <c r="D60" t="s" s="34">
        <v>342</v>
      </c>
      <c r="E60" t="s" s="5">
        <f>IF(C60&gt;0,VLOOKUP(C60,'Lookup'!$A$20:$B$35,2,FALSE),"")</f>
        <v>15</v>
      </c>
      <c r="F60" s="55">
        <v>4.63</v>
      </c>
      <c r="G60" s="36">
        <v>16</v>
      </c>
      <c r="H60" s="24"/>
      <c r="I60" s="32">
        <v>1</v>
      </c>
      <c r="J60" s="33">
        <v>43</v>
      </c>
      <c r="K60" t="s" s="34">
        <v>458</v>
      </c>
      <c r="L60" t="s" s="5">
        <f>IF(J60&gt;0,VLOOKUP(J60,'Lookup'!$A$20:$B$35,2,FALSE),"")</f>
        <v>19</v>
      </c>
      <c r="M60" s="55">
        <v>4.37</v>
      </c>
      <c r="N60" s="36">
        <v>12</v>
      </c>
    </row>
    <row r="61" ht="17" customHeight="1">
      <c r="A61" s="18"/>
      <c r="B61" s="38">
        <v>2</v>
      </c>
      <c r="C61" s="39">
        <v>44</v>
      </c>
      <c r="D61" t="s" s="40">
        <v>459</v>
      </c>
      <c r="E61" t="s" s="5">
        <f>IF(C61&gt;0,VLOOKUP(C61,'Lookup'!$A$20:$B$35,2,FALSE),"")</f>
        <v>19</v>
      </c>
      <c r="F61" s="56">
        <v>4.49</v>
      </c>
      <c r="G61" s="42">
        <v>14</v>
      </c>
      <c r="H61" s="24"/>
      <c r="I61" s="38">
        <v>2</v>
      </c>
      <c r="J61" s="39">
        <v>36</v>
      </c>
      <c r="K61" t="s" s="40">
        <v>351</v>
      </c>
      <c r="L61" t="s" s="5">
        <f>IF(J61&gt;0,VLOOKUP(J61,'Lookup'!$A$20:$B$35,2,FALSE),"")</f>
        <v>15</v>
      </c>
      <c r="M61" s="56">
        <v>3.8</v>
      </c>
      <c r="N61" s="42">
        <v>10</v>
      </c>
    </row>
    <row r="62" ht="17" customHeight="1">
      <c r="A62" s="18"/>
      <c r="B62" s="38">
        <v>3</v>
      </c>
      <c r="C62" s="39">
        <v>33</v>
      </c>
      <c r="D62" t="s" s="40">
        <v>460</v>
      </c>
      <c r="E62" t="s" s="5">
        <f>IF(C62&gt;0,VLOOKUP(C62,'Lookup'!$A$20:$B$35,2,FALSE),"")</f>
        <v>14</v>
      </c>
      <c r="F62" s="56">
        <v>3.97</v>
      </c>
      <c r="G62" s="42">
        <v>12</v>
      </c>
      <c r="H62" s="24"/>
      <c r="I62" s="38">
        <v>3</v>
      </c>
      <c r="J62" s="39">
        <v>38</v>
      </c>
      <c r="K62" t="s" s="40">
        <v>423</v>
      </c>
      <c r="L62" t="s" s="5">
        <f>IF(J62&gt;0,VLOOKUP(J62,'Lookup'!$A$20:$B$35,2,FALSE),"")</f>
        <v>16</v>
      </c>
      <c r="M62" s="56">
        <v>3.64</v>
      </c>
      <c r="N62" s="42">
        <v>8</v>
      </c>
    </row>
    <row r="63" ht="17" customHeight="1">
      <c r="A63" s="18"/>
      <c r="B63" s="38">
        <v>4</v>
      </c>
      <c r="C63" s="39">
        <v>37</v>
      </c>
      <c r="D63" t="s" s="40">
        <v>346</v>
      </c>
      <c r="E63" t="s" s="5">
        <f>IF(C63&gt;0,VLOOKUP(C63,'Lookup'!$A$20:$B$35,2,FALSE),"")</f>
        <v>16</v>
      </c>
      <c r="F63" s="56">
        <v>3.97</v>
      </c>
      <c r="G63" s="42">
        <v>10</v>
      </c>
      <c r="H63" s="24"/>
      <c r="I63" s="38">
        <v>4</v>
      </c>
      <c r="J63" s="39">
        <v>31</v>
      </c>
      <c r="K63" t="s" s="40">
        <v>352</v>
      </c>
      <c r="L63" t="s" s="5">
        <f>IF(J63&gt;0,VLOOKUP(J63,'Lookup'!$A$20:$B$35,2,FALSE),"")</f>
        <v>13</v>
      </c>
      <c r="M63" s="56">
        <v>3.26</v>
      </c>
      <c r="N63" s="42">
        <v>6</v>
      </c>
    </row>
    <row r="64" ht="17" customHeight="1">
      <c r="A64" s="18"/>
      <c r="B64" s="38">
        <v>5</v>
      </c>
      <c r="C64" s="39">
        <v>32</v>
      </c>
      <c r="D64" t="s" s="40">
        <v>349</v>
      </c>
      <c r="E64" t="s" s="5">
        <f>IF(C64&gt;0,VLOOKUP(C64,'Lookup'!$A$20:$B$35,2,FALSE),"")</f>
        <v>13</v>
      </c>
      <c r="F64" s="56">
        <v>3.55</v>
      </c>
      <c r="G64" s="42">
        <v>8</v>
      </c>
      <c r="H64" s="24"/>
      <c r="I64" s="38">
        <v>5</v>
      </c>
      <c r="J64" s="39">
        <v>42</v>
      </c>
      <c r="K64" t="s" s="40">
        <v>425</v>
      </c>
      <c r="L64" t="s" s="5">
        <f>IF(J64&gt;0,VLOOKUP(J64,'Lookup'!$A$20:$B$35,2,FALSE),"")</f>
        <v>18</v>
      </c>
      <c r="M64" s="56">
        <v>3.06</v>
      </c>
      <c r="N64" s="42">
        <v>4</v>
      </c>
    </row>
    <row r="65" ht="17" customHeight="1">
      <c r="A65" s="18"/>
      <c r="B65" s="38">
        <v>6</v>
      </c>
      <c r="C65" s="39">
        <v>41</v>
      </c>
      <c r="D65" t="s" s="40">
        <v>348</v>
      </c>
      <c r="E65" t="s" s="5">
        <f>IF(C65&gt;0,VLOOKUP(C65,'Lookup'!$A$20:$B$35,2,FALSE),"")</f>
        <v>18</v>
      </c>
      <c r="F65" s="56">
        <v>3.47</v>
      </c>
      <c r="G65" s="42">
        <v>6</v>
      </c>
      <c r="H65" s="24"/>
      <c r="I65" s="38">
        <v>6</v>
      </c>
      <c r="J65" s="43"/>
      <c r="K65" s="44"/>
      <c r="L65" t="s" s="5">
        <f>IF(J65&gt;0,VLOOKUP(J65,'Lookup'!$A$20:$B$35,2,FALSE),"")</f>
      </c>
      <c r="M65" s="57"/>
      <c r="N65" s="42">
        <v>3</v>
      </c>
    </row>
    <row r="66" ht="17" customHeight="1">
      <c r="A66" s="18"/>
      <c r="B66" s="38">
        <v>7</v>
      </c>
      <c r="C66" s="43"/>
      <c r="D66" s="44"/>
      <c r="E66" t="s" s="5">
        <f>IF(C66&gt;0,VLOOKUP(C66,'Lookup'!$A$20:$B$35,2,FALSE),"")</f>
      </c>
      <c r="F66" s="57"/>
      <c r="G66" s="42">
        <v>4</v>
      </c>
      <c r="H66" s="24"/>
      <c r="I66" s="38">
        <v>7</v>
      </c>
      <c r="J66" s="43"/>
      <c r="K66" s="44"/>
      <c r="L66" t="s" s="5">
        <f>IF(J66&gt;0,VLOOKUP(J66,'Lookup'!$A$20:$B$35,2,FALSE),"")</f>
      </c>
      <c r="M66" s="57"/>
      <c r="N66" s="42">
        <v>2</v>
      </c>
    </row>
    <row r="67" ht="15.75" customHeight="1">
      <c r="A67" s="18"/>
      <c r="B67" s="46">
        <v>8</v>
      </c>
      <c r="C67" s="47"/>
      <c r="D67" s="48"/>
      <c r="E67" t="s" s="49">
        <f>IF(C67&gt;0,VLOOKUP(C67,'Lookup'!$A$20:$B$35,2,FALSE),"")</f>
      </c>
      <c r="F67" s="58"/>
      <c r="G67" s="51">
        <v>2</v>
      </c>
      <c r="H67" s="24"/>
      <c r="I67" s="46">
        <v>8</v>
      </c>
      <c r="J67" s="47"/>
      <c r="K67" s="48"/>
      <c r="L67" t="s" s="49">
        <f>IF(J67&gt;0,VLOOKUP(J67,'Lookup'!$A$20:$B$35,2,FALSE),"")</f>
      </c>
      <c r="M67" s="58"/>
      <c r="N67" s="51">
        <v>1</v>
      </c>
    </row>
    <row r="68" ht="15.75" customHeight="1">
      <c r="A68" s="2"/>
      <c r="B68" s="52"/>
      <c r="C68" s="52"/>
      <c r="D68" s="52"/>
      <c r="E68" s="52"/>
      <c r="F68" s="52"/>
      <c r="G68" s="52"/>
      <c r="H68" s="2"/>
      <c r="I68" s="52"/>
      <c r="J68" s="52"/>
      <c r="K68" s="52"/>
      <c r="L68" s="52"/>
      <c r="M68" s="52"/>
      <c r="N68" s="52"/>
    </row>
    <row r="69" ht="15.75" customHeight="1">
      <c r="A69" s="18"/>
      <c r="B69" t="s" s="19">
        <v>79</v>
      </c>
      <c r="C69" s="20"/>
      <c r="D69" s="21"/>
      <c r="E69" s="21"/>
      <c r="F69" s="21"/>
      <c r="G69" s="23"/>
      <c r="H69" s="24"/>
      <c r="I69" t="s" s="19">
        <v>83</v>
      </c>
      <c r="J69" s="20"/>
      <c r="K69" s="21"/>
      <c r="L69" s="21"/>
      <c r="M69" s="21"/>
      <c r="N69" s="23"/>
    </row>
    <row r="70" ht="17" customHeight="1">
      <c r="A70" s="18"/>
      <c r="B70" t="s" s="26">
        <v>130</v>
      </c>
      <c r="C70" t="s" s="27">
        <v>131</v>
      </c>
      <c r="D70" t="s" s="28">
        <v>132</v>
      </c>
      <c r="E70" t="s" s="28">
        <v>133</v>
      </c>
      <c r="F70" t="s" s="27">
        <v>280</v>
      </c>
      <c r="G70" t="s" s="29">
        <v>127</v>
      </c>
      <c r="H70" s="24"/>
      <c r="I70" t="s" s="26">
        <v>130</v>
      </c>
      <c r="J70" t="s" s="27">
        <v>131</v>
      </c>
      <c r="K70" t="s" s="28">
        <v>132</v>
      </c>
      <c r="L70" t="s" s="28">
        <v>133</v>
      </c>
      <c r="M70" t="s" s="27">
        <v>280</v>
      </c>
      <c r="N70" t="s" s="29">
        <v>127</v>
      </c>
    </row>
    <row r="71" ht="16.5" customHeight="1">
      <c r="A71" s="18"/>
      <c r="B71" s="32">
        <v>1</v>
      </c>
      <c r="C71" s="33">
        <v>35</v>
      </c>
      <c r="D71" t="s" s="34">
        <v>356</v>
      </c>
      <c r="E71" t="s" s="5">
        <f>IF(C71&gt;0,VLOOKUP(C71,'Lookup'!$A$20:$B$35,2,FALSE),"")</f>
        <v>15</v>
      </c>
      <c r="F71" s="55">
        <v>8.9</v>
      </c>
      <c r="G71" s="36">
        <v>16</v>
      </c>
      <c r="H71" s="24"/>
      <c r="I71" s="32">
        <v>1</v>
      </c>
      <c r="J71" s="33">
        <v>44</v>
      </c>
      <c r="K71" t="s" s="34">
        <v>461</v>
      </c>
      <c r="L71" t="s" s="5">
        <f>IF(J71&gt;0,VLOOKUP(J71,'Lookup'!$A$20:$B$35,2,FALSE),"")</f>
        <v>19</v>
      </c>
      <c r="M71" s="55">
        <v>6.75</v>
      </c>
      <c r="N71" s="36">
        <v>12</v>
      </c>
    </row>
    <row r="72" ht="17" customHeight="1">
      <c r="A72" s="18"/>
      <c r="B72" s="38">
        <v>2</v>
      </c>
      <c r="C72" s="39">
        <v>43</v>
      </c>
      <c r="D72" t="s" s="40">
        <v>355</v>
      </c>
      <c r="E72" t="s" s="5">
        <f>IF(C72&gt;0,VLOOKUP(C72,'Lookup'!$A$20:$B$35,2,FALSE),"")</f>
        <v>19</v>
      </c>
      <c r="F72" s="56">
        <v>7.62</v>
      </c>
      <c r="G72" s="42">
        <v>14</v>
      </c>
      <c r="H72" s="24"/>
      <c r="I72" s="38">
        <v>2</v>
      </c>
      <c r="J72" s="39">
        <v>42</v>
      </c>
      <c r="K72" t="s" s="40">
        <v>313</v>
      </c>
      <c r="L72" t="s" s="5">
        <f>IF(J72&gt;0,VLOOKUP(J72,'Lookup'!$A$20:$B$35,2,FALSE),"")</f>
        <v>18</v>
      </c>
      <c r="M72" s="56">
        <v>5.65</v>
      </c>
      <c r="N72" s="42">
        <v>10</v>
      </c>
    </row>
    <row r="73" ht="17" customHeight="1">
      <c r="A73" s="18"/>
      <c r="B73" s="38">
        <v>3</v>
      </c>
      <c r="C73" s="39">
        <v>41</v>
      </c>
      <c r="D73" t="s" s="40">
        <v>360</v>
      </c>
      <c r="E73" t="s" s="5">
        <f>IF(C73&gt;0,VLOOKUP(C73,'Lookup'!$A$20:$B$35,2,FALSE),"")</f>
        <v>18</v>
      </c>
      <c r="F73" s="56">
        <v>7.35</v>
      </c>
      <c r="G73" s="42">
        <v>12</v>
      </c>
      <c r="H73" s="24"/>
      <c r="I73" s="38">
        <v>3</v>
      </c>
      <c r="J73" s="39">
        <v>31</v>
      </c>
      <c r="K73" t="s" s="40">
        <v>430</v>
      </c>
      <c r="L73" t="s" s="5">
        <f>IF(J73&gt;0,VLOOKUP(J73,'Lookup'!$A$20:$B$35,2,FALSE),"")</f>
        <v>13</v>
      </c>
      <c r="M73" s="56">
        <v>4.46</v>
      </c>
      <c r="N73" s="42">
        <v>8</v>
      </c>
    </row>
    <row r="74" ht="17" customHeight="1">
      <c r="A74" s="18"/>
      <c r="B74" s="38">
        <v>4</v>
      </c>
      <c r="C74" s="39">
        <v>32</v>
      </c>
      <c r="D74" t="s" s="40">
        <v>309</v>
      </c>
      <c r="E74" t="s" s="5">
        <f>IF(C74&gt;0,VLOOKUP(C74,'Lookup'!$A$20:$B$35,2,FALSE),"")</f>
        <v>13</v>
      </c>
      <c r="F74" s="56">
        <v>6.19</v>
      </c>
      <c r="G74" s="42">
        <v>10</v>
      </c>
      <c r="H74" s="24"/>
      <c r="I74" s="38">
        <v>4</v>
      </c>
      <c r="J74" s="43"/>
      <c r="K74" s="44"/>
      <c r="L74" t="s" s="5">
        <f>IF(J74&gt;0,VLOOKUP(J74,'Lookup'!$A$20:$B$35,2,FALSE),"")</f>
      </c>
      <c r="M74" s="57"/>
      <c r="N74" s="42">
        <v>6</v>
      </c>
    </row>
    <row r="75" ht="17" customHeight="1">
      <c r="A75" s="18"/>
      <c r="B75" s="38">
        <v>5</v>
      </c>
      <c r="C75" s="39">
        <v>39</v>
      </c>
      <c r="D75" t="s" s="40">
        <v>454</v>
      </c>
      <c r="E75" t="s" s="5">
        <f>IF(C75&gt;0,VLOOKUP(C75,'Lookup'!$A$20:$B$35,2,FALSE),"")</f>
        <v>17</v>
      </c>
      <c r="F75" s="56">
        <v>5.75</v>
      </c>
      <c r="G75" s="42">
        <v>8</v>
      </c>
      <c r="H75" s="24"/>
      <c r="I75" s="38">
        <v>5</v>
      </c>
      <c r="J75" s="43"/>
      <c r="K75" s="44"/>
      <c r="L75" t="s" s="5">
        <f>IF(J75&gt;0,VLOOKUP(J75,'Lookup'!$A$20:$B$35,2,FALSE),"")</f>
      </c>
      <c r="M75" s="57"/>
      <c r="N75" s="42">
        <v>4</v>
      </c>
    </row>
    <row r="76" ht="17" customHeight="1">
      <c r="A76" s="18"/>
      <c r="B76" s="38">
        <v>6</v>
      </c>
      <c r="C76" s="43"/>
      <c r="D76" s="44"/>
      <c r="E76" t="s" s="5">
        <f>IF(C76&gt;0,VLOOKUP(C76,'Lookup'!$A$20:$B$35,2,FALSE),"")</f>
      </c>
      <c r="F76" s="57"/>
      <c r="G76" s="42">
        <v>6</v>
      </c>
      <c r="H76" s="24"/>
      <c r="I76" s="38">
        <v>6</v>
      </c>
      <c r="J76" s="43"/>
      <c r="K76" s="44"/>
      <c r="L76" t="s" s="5">
        <f>IF(J76&gt;0,VLOOKUP(J76,'Lookup'!$A$20:$B$35,2,FALSE),"")</f>
      </c>
      <c r="M76" s="57"/>
      <c r="N76" s="42">
        <v>3</v>
      </c>
    </row>
    <row r="77" ht="17" customHeight="1">
      <c r="A77" s="18"/>
      <c r="B77" s="38">
        <v>7</v>
      </c>
      <c r="C77" s="43"/>
      <c r="D77" s="44"/>
      <c r="E77" t="s" s="5">
        <f>IF(C77&gt;0,VLOOKUP(C77,'Lookup'!$A$20:$B$35,2,FALSE),"")</f>
      </c>
      <c r="F77" s="57"/>
      <c r="G77" s="42">
        <v>4</v>
      </c>
      <c r="H77" s="24"/>
      <c r="I77" s="38">
        <v>7</v>
      </c>
      <c r="J77" s="43"/>
      <c r="K77" s="44"/>
      <c r="L77" t="s" s="5">
        <f>IF(J77&gt;0,VLOOKUP(J77,'Lookup'!$A$20:$B$35,2,FALSE),"")</f>
      </c>
      <c r="M77" s="57"/>
      <c r="N77" s="42">
        <v>2</v>
      </c>
    </row>
    <row r="78" ht="15.75" customHeight="1">
      <c r="A78" s="18"/>
      <c r="B78" s="46">
        <v>8</v>
      </c>
      <c r="C78" s="47"/>
      <c r="D78" s="48"/>
      <c r="E78" t="s" s="49">
        <f>IF(C78&gt;0,VLOOKUP(C78,'Lookup'!$A$20:$B$35,2,FALSE),"")</f>
      </c>
      <c r="F78" s="58"/>
      <c r="G78" s="51">
        <v>2</v>
      </c>
      <c r="H78" s="24"/>
      <c r="I78" s="46">
        <v>8</v>
      </c>
      <c r="J78" s="47"/>
      <c r="K78" s="48"/>
      <c r="L78" t="s" s="49">
        <f>IF(J78&gt;0,VLOOKUP(J78,'Lookup'!$A$20:$B$35,2,FALSE),"")</f>
      </c>
      <c r="M78" s="58"/>
      <c r="N78" s="51">
        <v>1</v>
      </c>
    </row>
    <row r="79" ht="15.75" customHeight="1">
      <c r="A79" s="2"/>
      <c r="B79" s="52"/>
      <c r="C79" s="52"/>
      <c r="D79" s="52"/>
      <c r="E79" s="52"/>
      <c r="F79" s="52"/>
      <c r="G79" s="52"/>
      <c r="H79" s="2"/>
      <c r="I79" s="52"/>
      <c r="J79" s="52"/>
      <c r="K79" s="52"/>
      <c r="L79" s="52"/>
      <c r="M79" s="52"/>
      <c r="N79" s="52"/>
    </row>
    <row r="80" ht="15.75" customHeight="1">
      <c r="A80" s="18"/>
      <c r="B80" t="s" s="19">
        <v>53</v>
      </c>
      <c r="C80" s="20"/>
      <c r="D80" s="21"/>
      <c r="E80" s="21"/>
      <c r="F80" s="21"/>
      <c r="G80" s="23"/>
      <c r="H80" s="24"/>
      <c r="I80" t="s" s="19">
        <v>57</v>
      </c>
      <c r="J80" s="20"/>
      <c r="K80" s="21"/>
      <c r="L80" s="21"/>
      <c r="M80" s="21"/>
      <c r="N80" s="23"/>
    </row>
    <row r="81" ht="17" customHeight="1">
      <c r="A81" s="18"/>
      <c r="B81" t="s" s="26">
        <v>130</v>
      </c>
      <c r="C81" t="s" s="27">
        <v>131</v>
      </c>
      <c r="D81" t="s" s="28">
        <v>132</v>
      </c>
      <c r="E81" t="s" s="28">
        <v>133</v>
      </c>
      <c r="F81" t="s" s="27">
        <v>280</v>
      </c>
      <c r="G81" t="s" s="29">
        <v>127</v>
      </c>
      <c r="H81" s="24"/>
      <c r="I81" t="s" s="26">
        <v>130</v>
      </c>
      <c r="J81" t="s" s="27">
        <v>131</v>
      </c>
      <c r="K81" t="s" s="28">
        <v>132</v>
      </c>
      <c r="L81" t="s" s="28">
        <v>133</v>
      </c>
      <c r="M81" t="s" s="27">
        <v>280</v>
      </c>
      <c r="N81" t="s" s="29">
        <v>127</v>
      </c>
    </row>
    <row r="82" ht="16.5" customHeight="1">
      <c r="A82" s="18"/>
      <c r="B82" s="32">
        <v>1</v>
      </c>
      <c r="C82" s="33">
        <v>41</v>
      </c>
      <c r="D82" t="s" s="34">
        <v>336</v>
      </c>
      <c r="E82" t="s" s="5">
        <f>IF(C82&gt;0,VLOOKUP(C82,'Lookup'!$A$20:$B$35,2,FALSE),"")</f>
        <v>18</v>
      </c>
      <c r="F82" s="55">
        <v>1.15</v>
      </c>
      <c r="G82" s="36">
        <v>16</v>
      </c>
      <c r="H82" s="24"/>
      <c r="I82" s="32">
        <v>1</v>
      </c>
      <c r="J82" s="33">
        <v>32</v>
      </c>
      <c r="K82" t="s" s="34">
        <v>393</v>
      </c>
      <c r="L82" t="s" s="5">
        <f>IF(J82&gt;0,VLOOKUP(J82,'Lookup'!$A$20:$B$35,2,FALSE),"")</f>
        <v>13</v>
      </c>
      <c r="M82" s="55">
        <v>1</v>
      </c>
      <c r="N82" s="36">
        <v>12</v>
      </c>
    </row>
    <row r="83" ht="17" customHeight="1">
      <c r="A83" s="18"/>
      <c r="B83" s="38">
        <v>2</v>
      </c>
      <c r="C83" s="39">
        <v>31</v>
      </c>
      <c r="D83" t="s" s="40">
        <v>338</v>
      </c>
      <c r="E83" t="s" s="5">
        <f>IF(C83&gt;0,VLOOKUP(C83,'Lookup'!$A$20:$B$35,2,FALSE),"")</f>
        <v>13</v>
      </c>
      <c r="F83" s="56">
        <v>1.1</v>
      </c>
      <c r="G83" s="42">
        <v>14</v>
      </c>
      <c r="H83" s="24"/>
      <c r="I83" s="38">
        <v>2</v>
      </c>
      <c r="J83" s="39">
        <v>44</v>
      </c>
      <c r="K83" t="s" s="40">
        <v>462</v>
      </c>
      <c r="L83" t="s" s="5">
        <f>IF(J83&gt;0,VLOOKUP(J83,'Lookup'!$A$20:$B$35,2,FALSE),"")</f>
        <v>19</v>
      </c>
      <c r="M83" s="56">
        <v>1</v>
      </c>
      <c r="N83" s="42">
        <v>10</v>
      </c>
    </row>
    <row r="84" ht="17" customHeight="1">
      <c r="A84" s="18"/>
      <c r="B84" s="38">
        <v>3</v>
      </c>
      <c r="C84" s="39">
        <v>35</v>
      </c>
      <c r="D84" t="s" s="40">
        <v>334</v>
      </c>
      <c r="E84" t="s" s="5">
        <f>IF(C84&gt;0,VLOOKUP(C84,'Lookup'!$A$20:$B$35,2,FALSE),"")</f>
        <v>15</v>
      </c>
      <c r="F84" s="56">
        <v>1.1</v>
      </c>
      <c r="G84" s="42">
        <v>12</v>
      </c>
      <c r="H84" s="24"/>
      <c r="I84" s="38">
        <v>3</v>
      </c>
      <c r="J84" s="43"/>
      <c r="K84" s="44"/>
      <c r="L84" t="s" s="5">
        <f>IF(J84&gt;0,VLOOKUP(J84,'Lookup'!$A$20:$B$35,2,FALSE),"")</f>
      </c>
      <c r="M84" s="57"/>
      <c r="N84" s="42">
        <v>8</v>
      </c>
    </row>
    <row r="85" ht="17" customHeight="1">
      <c r="A85" s="18"/>
      <c r="B85" s="38">
        <v>4</v>
      </c>
      <c r="C85" s="39">
        <v>43</v>
      </c>
      <c r="D85" t="s" s="40">
        <v>463</v>
      </c>
      <c r="E85" t="s" s="5">
        <f>IF(C85&gt;0,VLOOKUP(C85,'Lookup'!$A$20:$B$35,2,FALSE),"")</f>
        <v>19</v>
      </c>
      <c r="F85" s="56">
        <v>1.05</v>
      </c>
      <c r="G85" s="42">
        <v>10</v>
      </c>
      <c r="H85" s="24"/>
      <c r="I85" s="38">
        <v>4</v>
      </c>
      <c r="J85" s="43"/>
      <c r="K85" s="44"/>
      <c r="L85" t="s" s="5">
        <f>IF(J85&gt;0,VLOOKUP(J85,'Lookup'!$A$20:$B$35,2,FALSE),"")</f>
      </c>
      <c r="M85" s="57"/>
      <c r="N85" s="42">
        <v>6</v>
      </c>
    </row>
    <row r="86" ht="17" customHeight="1">
      <c r="A86" s="18"/>
      <c r="B86" s="38">
        <v>5</v>
      </c>
      <c r="C86" s="43"/>
      <c r="D86" s="44"/>
      <c r="E86" t="s" s="5">
        <f>IF(C86&gt;0,VLOOKUP(C86,'Lookup'!$A$20:$B$35,2,FALSE),"")</f>
      </c>
      <c r="F86" s="57"/>
      <c r="G86" s="42">
        <v>8</v>
      </c>
      <c r="H86" s="24"/>
      <c r="I86" s="38">
        <v>5</v>
      </c>
      <c r="J86" s="43"/>
      <c r="K86" s="44"/>
      <c r="L86" t="s" s="5">
        <f>IF(J86&gt;0,VLOOKUP(J86,'Lookup'!$A$20:$B$35,2,FALSE),"")</f>
      </c>
      <c r="M86" s="57"/>
      <c r="N86" s="42">
        <v>4</v>
      </c>
    </row>
    <row r="87" ht="17" customHeight="1">
      <c r="A87" s="18"/>
      <c r="B87" s="38">
        <v>6</v>
      </c>
      <c r="C87" s="43"/>
      <c r="D87" s="44"/>
      <c r="E87" t="s" s="5">
        <f>IF(C87&gt;0,VLOOKUP(C87,'Lookup'!$A$20:$B$35,2,FALSE),"")</f>
      </c>
      <c r="F87" s="57"/>
      <c r="G87" s="42">
        <v>6</v>
      </c>
      <c r="H87" s="24"/>
      <c r="I87" s="38">
        <v>6</v>
      </c>
      <c r="J87" s="43"/>
      <c r="K87" s="44"/>
      <c r="L87" t="s" s="5">
        <f>IF(J87&gt;0,VLOOKUP(J87,'Lookup'!$A$20:$B$35,2,FALSE),"")</f>
      </c>
      <c r="M87" s="57"/>
      <c r="N87" s="42">
        <v>3</v>
      </c>
    </row>
    <row r="88" ht="17" customHeight="1">
      <c r="A88" s="18"/>
      <c r="B88" s="38">
        <v>7</v>
      </c>
      <c r="C88" s="43"/>
      <c r="D88" s="44"/>
      <c r="E88" t="s" s="5">
        <f>IF(C88&gt;0,VLOOKUP(C88,'Lookup'!$A$20:$B$35,2,FALSE),"")</f>
      </c>
      <c r="F88" s="57"/>
      <c r="G88" s="42">
        <v>4</v>
      </c>
      <c r="H88" s="24"/>
      <c r="I88" s="38">
        <v>7</v>
      </c>
      <c r="J88" s="43"/>
      <c r="K88" s="44"/>
      <c r="L88" t="s" s="5">
        <f>IF(J88&gt;0,VLOOKUP(J88,'Lookup'!$A$20:$B$35,2,FALSE),"")</f>
      </c>
      <c r="M88" s="57"/>
      <c r="N88" s="42">
        <v>2</v>
      </c>
    </row>
    <row r="89" ht="15.75" customHeight="1">
      <c r="A89" s="18"/>
      <c r="B89" s="46">
        <v>8</v>
      </c>
      <c r="C89" s="47"/>
      <c r="D89" s="48"/>
      <c r="E89" t="s" s="49">
        <f>IF(C89&gt;0,VLOOKUP(C89,'Lookup'!$A$20:$B$35,2,FALSE),"")</f>
      </c>
      <c r="F89" s="58"/>
      <c r="G89" s="51">
        <v>2</v>
      </c>
      <c r="H89" s="24"/>
      <c r="I89" s="46">
        <v>8</v>
      </c>
      <c r="J89" s="47"/>
      <c r="K89" s="48"/>
      <c r="L89" t="s" s="49">
        <f>IF(J89&gt;0,VLOOKUP(J89,'Lookup'!$A$20:$B$35,2,FALSE),"")</f>
      </c>
      <c r="M89" s="58"/>
      <c r="N89" s="51">
        <v>1</v>
      </c>
    </row>
    <row r="90" ht="15.75" customHeight="1">
      <c r="A90" s="2"/>
      <c r="B90" s="52"/>
      <c r="C90" s="52"/>
      <c r="D90" s="52"/>
      <c r="E90" s="52"/>
      <c r="F90" s="52"/>
      <c r="G90" s="52"/>
      <c r="H90" s="2"/>
      <c r="I90" s="52"/>
      <c r="J90" s="52"/>
      <c r="K90" s="52"/>
      <c r="L90" s="52"/>
      <c r="M90" s="52"/>
      <c r="N90" s="52"/>
    </row>
    <row r="91" ht="15.75" customHeight="1">
      <c r="A91" s="18"/>
      <c r="B91" t="s" s="19">
        <v>20</v>
      </c>
      <c r="C91" s="20"/>
      <c r="D91" s="21"/>
      <c r="E91" s="21"/>
      <c r="F91" s="21"/>
      <c r="G91" s="23"/>
      <c r="H91" s="24"/>
      <c r="I91" t="s" s="19">
        <v>20</v>
      </c>
      <c r="J91" s="20"/>
      <c r="K91" s="21"/>
      <c r="L91" s="21"/>
      <c r="M91" s="21"/>
      <c r="N91" s="23"/>
    </row>
    <row r="92" ht="17" customHeight="1">
      <c r="A92" s="18"/>
      <c r="B92" t="s" s="26">
        <v>130</v>
      </c>
      <c r="C92" t="s" s="27">
        <v>131</v>
      </c>
      <c r="D92" t="s" s="28">
        <v>132</v>
      </c>
      <c r="E92" t="s" s="28">
        <v>133</v>
      </c>
      <c r="F92" t="s" s="27">
        <v>280</v>
      </c>
      <c r="G92" t="s" s="29">
        <v>127</v>
      </c>
      <c r="H92" s="24"/>
      <c r="I92" t="s" s="26">
        <v>130</v>
      </c>
      <c r="J92" t="s" s="27">
        <v>131</v>
      </c>
      <c r="K92" t="s" s="28">
        <v>132</v>
      </c>
      <c r="L92" t="s" s="28">
        <v>133</v>
      </c>
      <c r="M92" t="s" s="27">
        <v>280</v>
      </c>
      <c r="N92" t="s" s="29">
        <v>127</v>
      </c>
    </row>
    <row r="93" ht="16.5" customHeight="1">
      <c r="A93" s="18"/>
      <c r="B93" s="32">
        <v>1</v>
      </c>
      <c r="C93" s="53"/>
      <c r="D93" s="54"/>
      <c r="E93" t="s" s="5">
        <f>IF(C93&gt;0,VLOOKUP(C93,'Lookup'!$A$20:$B$35,2,FALSE),"")</f>
      </c>
      <c r="F93" s="61"/>
      <c r="G93" s="36">
        <v>16</v>
      </c>
      <c r="H93" s="24"/>
      <c r="I93" s="32">
        <v>1</v>
      </c>
      <c r="J93" s="53"/>
      <c r="K93" s="54"/>
      <c r="L93" t="s" s="5">
        <f>IF(J93&gt;0,VLOOKUP(J93,'Lookup'!$A$20:$B$35,2,FALSE),"")</f>
      </c>
      <c r="M93" s="61"/>
      <c r="N93" s="36">
        <v>12</v>
      </c>
    </row>
    <row r="94" ht="17" customHeight="1">
      <c r="A94" s="18"/>
      <c r="B94" s="38">
        <v>2</v>
      </c>
      <c r="C94" s="43"/>
      <c r="D94" s="44"/>
      <c r="E94" t="s" s="5">
        <f>IF(C94&gt;0,VLOOKUP(C94,'Lookup'!$A$20:$B$35,2,FALSE),"")</f>
      </c>
      <c r="F94" s="57"/>
      <c r="G94" s="42">
        <v>14</v>
      </c>
      <c r="H94" s="24"/>
      <c r="I94" s="38">
        <v>2</v>
      </c>
      <c r="J94" s="43"/>
      <c r="K94" s="44"/>
      <c r="L94" t="s" s="5">
        <f>IF(J94&gt;0,VLOOKUP(J94,'Lookup'!$A$20:$B$35,2,FALSE),"")</f>
      </c>
      <c r="M94" s="57"/>
      <c r="N94" s="42">
        <v>10</v>
      </c>
    </row>
    <row r="95" ht="17" customHeight="1">
      <c r="A95" s="18"/>
      <c r="B95" s="38">
        <v>3</v>
      </c>
      <c r="C95" s="43"/>
      <c r="D95" s="44"/>
      <c r="E95" t="s" s="5">
        <f>IF(C95&gt;0,VLOOKUP(C95,'Lookup'!$A$20:$B$35,2,FALSE),"")</f>
      </c>
      <c r="F95" s="57"/>
      <c r="G95" s="42">
        <v>12</v>
      </c>
      <c r="H95" s="24"/>
      <c r="I95" s="38">
        <v>3</v>
      </c>
      <c r="J95" s="43"/>
      <c r="K95" s="44"/>
      <c r="L95" t="s" s="5">
        <f>IF(J95&gt;0,VLOOKUP(J95,'Lookup'!$A$20:$B$35,2,FALSE),"")</f>
      </c>
      <c r="M95" s="57"/>
      <c r="N95" s="42">
        <v>8</v>
      </c>
    </row>
    <row r="96" ht="17" customHeight="1">
      <c r="A96" s="18"/>
      <c r="B96" s="38">
        <v>4</v>
      </c>
      <c r="C96" s="43"/>
      <c r="D96" s="44"/>
      <c r="E96" t="s" s="5">
        <f>IF(C96&gt;0,VLOOKUP(C96,'Lookup'!$A$20:$B$35,2,FALSE),"")</f>
      </c>
      <c r="F96" s="57"/>
      <c r="G96" s="42">
        <v>10</v>
      </c>
      <c r="H96" s="24"/>
      <c r="I96" s="38">
        <v>4</v>
      </c>
      <c r="J96" s="43"/>
      <c r="K96" s="44"/>
      <c r="L96" t="s" s="5">
        <f>IF(J96&gt;0,VLOOKUP(J96,'Lookup'!$A$20:$B$35,2,FALSE),"")</f>
      </c>
      <c r="M96" s="57"/>
      <c r="N96" s="42">
        <v>6</v>
      </c>
    </row>
    <row r="97" ht="17" customHeight="1">
      <c r="A97" s="18"/>
      <c r="B97" s="38">
        <v>5</v>
      </c>
      <c r="C97" s="43"/>
      <c r="D97" s="44"/>
      <c r="E97" t="s" s="5">
        <f>IF(C97&gt;0,VLOOKUP(C97,'Lookup'!$A$20:$B$35,2,FALSE),"")</f>
      </c>
      <c r="F97" s="57"/>
      <c r="G97" s="42">
        <v>8</v>
      </c>
      <c r="H97" s="24"/>
      <c r="I97" s="38">
        <v>5</v>
      </c>
      <c r="J97" s="43"/>
      <c r="K97" s="44"/>
      <c r="L97" t="s" s="5">
        <f>IF(J97&gt;0,VLOOKUP(J97,'Lookup'!$A$20:$B$35,2,FALSE),"")</f>
      </c>
      <c r="M97" s="57"/>
      <c r="N97" s="42">
        <v>4</v>
      </c>
    </row>
    <row r="98" ht="17" customHeight="1">
      <c r="A98" s="18"/>
      <c r="B98" s="38">
        <v>6</v>
      </c>
      <c r="C98" s="43"/>
      <c r="D98" s="44"/>
      <c r="E98" t="s" s="5">
        <f>IF(C98&gt;0,VLOOKUP(C98,'Lookup'!$A$20:$B$35,2,FALSE),"")</f>
      </c>
      <c r="F98" s="57"/>
      <c r="G98" s="42">
        <v>6</v>
      </c>
      <c r="H98" s="24"/>
      <c r="I98" s="38">
        <v>6</v>
      </c>
      <c r="J98" s="43"/>
      <c r="K98" s="44"/>
      <c r="L98" t="s" s="5">
        <f>IF(J98&gt;0,VLOOKUP(J98,'Lookup'!$A$20:$B$35,2,FALSE),"")</f>
      </c>
      <c r="M98" s="57"/>
      <c r="N98" s="42">
        <v>3</v>
      </c>
    </row>
    <row r="99" ht="17" customHeight="1">
      <c r="A99" s="18"/>
      <c r="B99" s="38">
        <v>7</v>
      </c>
      <c r="C99" s="43"/>
      <c r="D99" s="44"/>
      <c r="E99" t="s" s="5">
        <f>IF(C99&gt;0,VLOOKUP(C99,'Lookup'!$A$20:$B$35,2,FALSE),"")</f>
      </c>
      <c r="F99" s="57"/>
      <c r="G99" s="42">
        <v>4</v>
      </c>
      <c r="H99" s="24"/>
      <c r="I99" s="38">
        <v>7</v>
      </c>
      <c r="J99" s="43"/>
      <c r="K99" s="44"/>
      <c r="L99" t="s" s="5">
        <f>IF(J99&gt;0,VLOOKUP(J99,'Lookup'!$A$20:$B$35,2,FALSE),"")</f>
      </c>
      <c r="M99" s="57"/>
      <c r="N99" s="42">
        <v>2</v>
      </c>
    </row>
    <row r="100" ht="15.75" customHeight="1">
      <c r="A100" s="18"/>
      <c r="B100" s="46">
        <v>8</v>
      </c>
      <c r="C100" s="47"/>
      <c r="D100" s="48"/>
      <c r="E100" t="s" s="49">
        <f>IF(C100&gt;0,VLOOKUP(C100,'Lookup'!$A$20:$B$35,2,FALSE),"")</f>
      </c>
      <c r="F100" s="58"/>
      <c r="G100" s="51">
        <v>2</v>
      </c>
      <c r="H100" s="24"/>
      <c r="I100" s="46">
        <v>8</v>
      </c>
      <c r="J100" s="47"/>
      <c r="K100" s="48"/>
      <c r="L100" t="s" s="49">
        <f>IF(J100&gt;0,VLOOKUP(J100,'Lookup'!$A$20:$B$35,2,FALSE),"")</f>
      </c>
      <c r="M100" s="58"/>
      <c r="N100" s="51">
        <v>1</v>
      </c>
    </row>
    <row r="101" ht="15.75" customHeight="1">
      <c r="A101" s="2"/>
      <c r="B101" s="52"/>
      <c r="C101" s="52"/>
      <c r="D101" s="52"/>
      <c r="E101" s="52"/>
      <c r="F101" s="52"/>
      <c r="G101" s="52"/>
      <c r="H101" s="2"/>
      <c r="I101" s="52"/>
      <c r="J101" s="52"/>
      <c r="K101" s="52"/>
      <c r="L101" s="52"/>
      <c r="M101" s="52"/>
      <c r="N101" s="52"/>
    </row>
    <row r="102" ht="15.75" customHeight="1">
      <c r="A102" s="18"/>
      <c r="B102" t="s" s="19">
        <v>20</v>
      </c>
      <c r="C102" s="20"/>
      <c r="D102" s="21"/>
      <c r="E102" s="21"/>
      <c r="F102" s="21"/>
      <c r="G102" s="23"/>
      <c r="H102" s="24"/>
      <c r="I102" t="s" s="19">
        <v>20</v>
      </c>
      <c r="J102" s="20"/>
      <c r="K102" s="21"/>
      <c r="L102" s="21"/>
      <c r="M102" s="21"/>
      <c r="N102" s="23"/>
    </row>
    <row r="103" ht="17" customHeight="1">
      <c r="A103" s="18"/>
      <c r="B103" t="s" s="26">
        <v>130</v>
      </c>
      <c r="C103" t="s" s="27">
        <v>131</v>
      </c>
      <c r="D103" t="s" s="28">
        <v>132</v>
      </c>
      <c r="E103" t="s" s="28">
        <v>133</v>
      </c>
      <c r="F103" t="s" s="27">
        <v>280</v>
      </c>
      <c r="G103" t="s" s="29">
        <v>127</v>
      </c>
      <c r="H103" s="24"/>
      <c r="I103" t="s" s="26">
        <v>130</v>
      </c>
      <c r="J103" t="s" s="27">
        <v>131</v>
      </c>
      <c r="K103" t="s" s="28">
        <v>132</v>
      </c>
      <c r="L103" t="s" s="28">
        <v>133</v>
      </c>
      <c r="M103" t="s" s="27">
        <v>280</v>
      </c>
      <c r="N103" t="s" s="29">
        <v>127</v>
      </c>
    </row>
    <row r="104" ht="16.5" customHeight="1">
      <c r="A104" s="18"/>
      <c r="B104" s="32">
        <v>1</v>
      </c>
      <c r="C104" s="53"/>
      <c r="D104" s="54"/>
      <c r="E104" t="s" s="5">
        <f>IF(C104&gt;0,VLOOKUP(C104,'Lookup'!$A$20:$B$35,2,FALSE),"")</f>
      </c>
      <c r="F104" s="61"/>
      <c r="G104" s="36">
        <v>16</v>
      </c>
      <c r="H104" s="24"/>
      <c r="I104" s="32">
        <v>1</v>
      </c>
      <c r="J104" s="53"/>
      <c r="K104" s="54"/>
      <c r="L104" t="s" s="5">
        <f>IF(J104&gt;0,VLOOKUP(J104,'Lookup'!$A$20:$B$35,2,FALSE),"")</f>
      </c>
      <c r="M104" s="61"/>
      <c r="N104" s="36">
        <v>12</v>
      </c>
    </row>
    <row r="105" ht="17" customHeight="1">
      <c r="A105" s="18"/>
      <c r="B105" s="38">
        <v>2</v>
      </c>
      <c r="C105" s="43"/>
      <c r="D105" s="44"/>
      <c r="E105" t="s" s="5">
        <f>IF(C105&gt;0,VLOOKUP(C105,'Lookup'!$A$20:$B$35,2,FALSE),"")</f>
      </c>
      <c r="F105" s="57"/>
      <c r="G105" s="42">
        <v>14</v>
      </c>
      <c r="H105" s="24"/>
      <c r="I105" s="38">
        <v>2</v>
      </c>
      <c r="J105" s="43"/>
      <c r="K105" s="44"/>
      <c r="L105" t="s" s="5">
        <f>IF(J105&gt;0,VLOOKUP(J105,'Lookup'!$A$20:$B$35,2,FALSE),"")</f>
      </c>
      <c r="M105" s="57"/>
      <c r="N105" s="42">
        <v>10</v>
      </c>
    </row>
    <row r="106" ht="17" customHeight="1">
      <c r="A106" s="18"/>
      <c r="B106" s="38">
        <v>3</v>
      </c>
      <c r="C106" s="43"/>
      <c r="D106" s="44"/>
      <c r="E106" t="s" s="5">
        <f>IF(C106&gt;0,VLOOKUP(C106,'Lookup'!$A$20:$B$35,2,FALSE),"")</f>
      </c>
      <c r="F106" s="57"/>
      <c r="G106" s="42">
        <v>12</v>
      </c>
      <c r="H106" s="24"/>
      <c r="I106" s="38">
        <v>3</v>
      </c>
      <c r="J106" s="43"/>
      <c r="K106" s="44"/>
      <c r="L106" t="s" s="5">
        <f>IF(J106&gt;0,VLOOKUP(J106,'Lookup'!$A$20:$B$35,2,FALSE),"")</f>
      </c>
      <c r="M106" s="57"/>
      <c r="N106" s="42">
        <v>8</v>
      </c>
    </row>
    <row r="107" ht="17" customHeight="1">
      <c r="A107" s="18"/>
      <c r="B107" s="38">
        <v>4</v>
      </c>
      <c r="C107" s="43"/>
      <c r="D107" s="44"/>
      <c r="E107" t="s" s="5">
        <f>IF(C107&gt;0,VLOOKUP(C107,'Lookup'!$A$20:$B$35,2,FALSE),"")</f>
      </c>
      <c r="F107" s="57"/>
      <c r="G107" s="42">
        <v>10</v>
      </c>
      <c r="H107" s="24"/>
      <c r="I107" s="38">
        <v>4</v>
      </c>
      <c r="J107" s="43"/>
      <c r="K107" s="44"/>
      <c r="L107" t="s" s="5">
        <f>IF(J107&gt;0,VLOOKUP(J107,'Lookup'!$A$20:$B$35,2,FALSE),"")</f>
      </c>
      <c r="M107" s="57"/>
      <c r="N107" s="42">
        <v>6</v>
      </c>
    </row>
    <row r="108" ht="17" customHeight="1">
      <c r="A108" s="18"/>
      <c r="B108" s="38">
        <v>5</v>
      </c>
      <c r="C108" s="43"/>
      <c r="D108" s="44"/>
      <c r="E108" t="s" s="5">
        <f>IF(C108&gt;0,VLOOKUP(C108,'Lookup'!$A$20:$B$35,2,FALSE),"")</f>
      </c>
      <c r="F108" s="57"/>
      <c r="G108" s="42">
        <v>8</v>
      </c>
      <c r="H108" s="24"/>
      <c r="I108" s="38">
        <v>5</v>
      </c>
      <c r="J108" s="43"/>
      <c r="K108" s="44"/>
      <c r="L108" t="s" s="5">
        <f>IF(J108&gt;0,VLOOKUP(J108,'Lookup'!$A$20:$B$35,2,FALSE),"")</f>
      </c>
      <c r="M108" s="57"/>
      <c r="N108" s="42">
        <v>4</v>
      </c>
    </row>
    <row r="109" ht="17" customHeight="1">
      <c r="A109" s="18"/>
      <c r="B109" s="38">
        <v>6</v>
      </c>
      <c r="C109" s="43"/>
      <c r="D109" s="44"/>
      <c r="E109" t="s" s="5">
        <f>IF(C109&gt;0,VLOOKUP(C109,'Lookup'!$A$20:$B$35,2,FALSE),"")</f>
      </c>
      <c r="F109" s="57"/>
      <c r="G109" s="42">
        <v>6</v>
      </c>
      <c r="H109" s="24"/>
      <c r="I109" s="38">
        <v>6</v>
      </c>
      <c r="J109" s="43"/>
      <c r="K109" s="44"/>
      <c r="L109" t="s" s="5">
        <f>IF(J109&gt;0,VLOOKUP(J109,'Lookup'!$A$20:$B$35,2,FALSE),"")</f>
      </c>
      <c r="M109" s="57"/>
      <c r="N109" s="42">
        <v>3</v>
      </c>
    </row>
    <row r="110" ht="17" customHeight="1">
      <c r="A110" s="18"/>
      <c r="B110" s="38">
        <v>7</v>
      </c>
      <c r="C110" s="43"/>
      <c r="D110" s="44"/>
      <c r="E110" t="s" s="5">
        <f>IF(C110&gt;0,VLOOKUP(C110,'Lookup'!$A$20:$B$35,2,FALSE),"")</f>
      </c>
      <c r="F110" s="57"/>
      <c r="G110" s="42">
        <v>4</v>
      </c>
      <c r="H110" s="24"/>
      <c r="I110" s="38">
        <v>7</v>
      </c>
      <c r="J110" s="43"/>
      <c r="K110" s="44"/>
      <c r="L110" t="s" s="5">
        <f>IF(J110&gt;0,VLOOKUP(J110,'Lookup'!$A$20:$B$35,2,FALSE),"")</f>
      </c>
      <c r="M110" s="57"/>
      <c r="N110" s="42">
        <v>2</v>
      </c>
    </row>
    <row r="111" ht="15.75" customHeight="1">
      <c r="A111" s="18"/>
      <c r="B111" s="46">
        <v>8</v>
      </c>
      <c r="C111" s="47"/>
      <c r="D111" s="48"/>
      <c r="E111" t="s" s="49">
        <f>IF(C111&gt;0,VLOOKUP(C111,'Lookup'!$A$20:$B$35,2,FALSE),"")</f>
      </c>
      <c r="F111" s="58"/>
      <c r="G111" s="51">
        <v>2</v>
      </c>
      <c r="H111" s="24"/>
      <c r="I111" s="46">
        <v>8</v>
      </c>
      <c r="J111" s="47"/>
      <c r="K111" s="48"/>
      <c r="L111" t="s" s="49">
        <f>IF(J111&gt;0,VLOOKUP(J111,'Lookup'!$A$20:$B$35,2,FALSE),"")</f>
      </c>
      <c r="M111" s="58"/>
      <c r="N111" s="51">
        <v>1</v>
      </c>
    </row>
    <row r="112" ht="15.75" customHeight="1">
      <c r="A112" s="2"/>
      <c r="B112" s="52"/>
      <c r="C112" s="52"/>
      <c r="D112" s="52"/>
      <c r="E112" s="52"/>
      <c r="F112" s="52"/>
      <c r="G112" s="52"/>
      <c r="H112" s="2"/>
      <c r="I112" s="52"/>
      <c r="J112" s="52"/>
      <c r="K112" s="52"/>
      <c r="L112" s="52"/>
      <c r="M112" s="52"/>
      <c r="N112" s="52"/>
    </row>
    <row r="113" ht="15.75" customHeight="1">
      <c r="A113" s="18"/>
      <c r="B113" t="s" s="19">
        <v>20</v>
      </c>
      <c r="C113" s="20"/>
      <c r="D113" s="21"/>
      <c r="E113" s="21"/>
      <c r="F113" s="21"/>
      <c r="G113" s="23"/>
      <c r="H113" s="24"/>
      <c r="I113" t="s" s="19">
        <v>20</v>
      </c>
      <c r="J113" s="20"/>
      <c r="K113" s="21"/>
      <c r="L113" s="21"/>
      <c r="M113" s="21"/>
      <c r="N113" s="23"/>
    </row>
    <row r="114" ht="17" customHeight="1">
      <c r="A114" s="18"/>
      <c r="B114" t="s" s="26">
        <v>130</v>
      </c>
      <c r="C114" t="s" s="27">
        <v>131</v>
      </c>
      <c r="D114" t="s" s="28">
        <v>132</v>
      </c>
      <c r="E114" t="s" s="28">
        <v>133</v>
      </c>
      <c r="F114" t="s" s="27">
        <v>280</v>
      </c>
      <c r="G114" t="s" s="29">
        <v>127</v>
      </c>
      <c r="H114" s="24"/>
      <c r="I114" t="s" s="26">
        <v>130</v>
      </c>
      <c r="J114" t="s" s="27">
        <v>131</v>
      </c>
      <c r="K114" t="s" s="28">
        <v>132</v>
      </c>
      <c r="L114" t="s" s="28">
        <v>133</v>
      </c>
      <c r="M114" t="s" s="27">
        <v>280</v>
      </c>
      <c r="N114" t="s" s="29">
        <v>127</v>
      </c>
    </row>
    <row r="115" ht="16.5" customHeight="1">
      <c r="A115" s="18"/>
      <c r="B115" s="32">
        <v>1</v>
      </c>
      <c r="C115" s="53"/>
      <c r="D115" s="54"/>
      <c r="E115" t="s" s="5">
        <f>IF(C115&gt;0,VLOOKUP(C115,'Lookup'!$A$20:$B$35,2,FALSE),"")</f>
      </c>
      <c r="F115" s="61"/>
      <c r="G115" s="36">
        <v>16</v>
      </c>
      <c r="H115" s="24"/>
      <c r="I115" s="32">
        <v>1</v>
      </c>
      <c r="J115" s="53"/>
      <c r="K115" s="54"/>
      <c r="L115" t="s" s="5">
        <f>IF(J115&gt;0,VLOOKUP(J115,'Lookup'!$A$20:$B$35,2,FALSE),"")</f>
      </c>
      <c r="M115" s="61"/>
      <c r="N115" s="36">
        <v>12</v>
      </c>
    </row>
    <row r="116" ht="17" customHeight="1">
      <c r="A116" s="18"/>
      <c r="B116" s="38">
        <v>2</v>
      </c>
      <c r="C116" s="43"/>
      <c r="D116" s="44"/>
      <c r="E116" t="s" s="5">
        <f>IF(C116&gt;0,VLOOKUP(C116,'Lookup'!$A$20:$B$35,2,FALSE),"")</f>
      </c>
      <c r="F116" s="57"/>
      <c r="G116" s="42">
        <v>14</v>
      </c>
      <c r="H116" s="24"/>
      <c r="I116" s="38">
        <v>2</v>
      </c>
      <c r="J116" s="43"/>
      <c r="K116" s="44"/>
      <c r="L116" t="s" s="5">
        <f>IF(J116&gt;0,VLOOKUP(J116,'Lookup'!$A$20:$B$35,2,FALSE),"")</f>
      </c>
      <c r="M116" s="57"/>
      <c r="N116" s="42">
        <v>10</v>
      </c>
    </row>
    <row r="117" ht="17" customHeight="1">
      <c r="A117" s="18"/>
      <c r="B117" s="38">
        <v>3</v>
      </c>
      <c r="C117" s="43"/>
      <c r="D117" s="44"/>
      <c r="E117" t="s" s="5">
        <f>IF(C117&gt;0,VLOOKUP(C117,'Lookup'!$A$20:$B$35,2,FALSE),"")</f>
      </c>
      <c r="F117" s="57"/>
      <c r="G117" s="42">
        <v>12</v>
      </c>
      <c r="H117" s="24"/>
      <c r="I117" s="38">
        <v>3</v>
      </c>
      <c r="J117" s="43"/>
      <c r="K117" s="44"/>
      <c r="L117" t="s" s="5">
        <f>IF(J117&gt;0,VLOOKUP(J117,'Lookup'!$A$20:$B$35,2,FALSE),"")</f>
      </c>
      <c r="M117" s="57"/>
      <c r="N117" s="42">
        <v>8</v>
      </c>
    </row>
    <row r="118" ht="17" customHeight="1">
      <c r="A118" s="18"/>
      <c r="B118" s="38">
        <v>4</v>
      </c>
      <c r="C118" s="43"/>
      <c r="D118" s="44"/>
      <c r="E118" t="s" s="5">
        <f>IF(C118&gt;0,VLOOKUP(C118,'Lookup'!$A$20:$B$35,2,FALSE),"")</f>
      </c>
      <c r="F118" s="57"/>
      <c r="G118" s="42">
        <v>10</v>
      </c>
      <c r="H118" s="24"/>
      <c r="I118" s="38">
        <v>4</v>
      </c>
      <c r="J118" s="43"/>
      <c r="K118" s="44"/>
      <c r="L118" t="s" s="5">
        <f>IF(J118&gt;0,VLOOKUP(J118,'Lookup'!$A$20:$B$35,2,FALSE),"")</f>
      </c>
      <c r="M118" s="57"/>
      <c r="N118" s="42">
        <v>6</v>
      </c>
    </row>
    <row r="119" ht="17" customHeight="1">
      <c r="A119" s="18"/>
      <c r="B119" s="38">
        <v>5</v>
      </c>
      <c r="C119" s="43"/>
      <c r="D119" s="44"/>
      <c r="E119" t="s" s="5">
        <f>IF(C119&gt;0,VLOOKUP(C119,'Lookup'!$A$20:$B$35,2,FALSE),"")</f>
      </c>
      <c r="F119" s="57"/>
      <c r="G119" s="42">
        <v>8</v>
      </c>
      <c r="H119" s="24"/>
      <c r="I119" s="38">
        <v>5</v>
      </c>
      <c r="J119" s="43"/>
      <c r="K119" s="44"/>
      <c r="L119" t="s" s="5">
        <f>IF(J119&gt;0,VLOOKUP(J119,'Lookup'!$A$20:$B$35,2,FALSE),"")</f>
      </c>
      <c r="M119" s="57"/>
      <c r="N119" s="42">
        <v>4</v>
      </c>
    </row>
    <row r="120" ht="17" customHeight="1">
      <c r="A120" s="18"/>
      <c r="B120" s="38">
        <v>6</v>
      </c>
      <c r="C120" s="43"/>
      <c r="D120" s="44"/>
      <c r="E120" t="s" s="5">
        <f>IF(C120&gt;0,VLOOKUP(C120,'Lookup'!$A$20:$B$35,2,FALSE),"")</f>
      </c>
      <c r="F120" s="57"/>
      <c r="G120" s="42">
        <v>6</v>
      </c>
      <c r="H120" s="24"/>
      <c r="I120" s="38">
        <v>6</v>
      </c>
      <c r="J120" s="43"/>
      <c r="K120" s="44"/>
      <c r="L120" t="s" s="5">
        <f>IF(J120&gt;0,VLOOKUP(J120,'Lookup'!$A$20:$B$35,2,FALSE),"")</f>
      </c>
      <c r="M120" s="57"/>
      <c r="N120" s="42">
        <v>3</v>
      </c>
    </row>
    <row r="121" ht="17" customHeight="1">
      <c r="A121" s="18"/>
      <c r="B121" s="38">
        <v>7</v>
      </c>
      <c r="C121" s="43"/>
      <c r="D121" s="44"/>
      <c r="E121" t="s" s="5">
        <f>IF(C121&gt;0,VLOOKUP(C121,'Lookup'!$A$20:$B$35,2,FALSE),"")</f>
      </c>
      <c r="F121" s="57"/>
      <c r="G121" s="42">
        <v>4</v>
      </c>
      <c r="H121" s="24"/>
      <c r="I121" s="38">
        <v>7</v>
      </c>
      <c r="J121" s="43"/>
      <c r="K121" s="44"/>
      <c r="L121" t="s" s="5">
        <f>IF(J121&gt;0,VLOOKUP(J121,'Lookup'!$A$20:$B$35,2,FALSE),"")</f>
      </c>
      <c r="M121" s="57"/>
      <c r="N121" s="42">
        <v>2</v>
      </c>
    </row>
    <row r="122" ht="15.75" customHeight="1">
      <c r="A122" s="18"/>
      <c r="B122" s="46">
        <v>8</v>
      </c>
      <c r="C122" s="47"/>
      <c r="D122" s="48"/>
      <c r="E122" t="s" s="49">
        <f>IF(C122&gt;0,VLOOKUP(C122,'Lookup'!$A$20:$B$35,2,FALSE),"")</f>
      </c>
      <c r="F122" s="58"/>
      <c r="G122" s="51">
        <v>2</v>
      </c>
      <c r="H122" s="24"/>
      <c r="I122" s="46">
        <v>8</v>
      </c>
      <c r="J122" s="47"/>
      <c r="K122" s="48"/>
      <c r="L122" t="s" s="49">
        <f>IF(J122&gt;0,VLOOKUP(J122,'Lookup'!$A$20:$B$35,2,FALSE),"")</f>
      </c>
      <c r="M122" s="58"/>
      <c r="N122" s="51">
        <v>1</v>
      </c>
    </row>
    <row r="123" ht="15.75" customHeight="1">
      <c r="A123" s="2"/>
      <c r="B123" s="52"/>
      <c r="C123" s="52"/>
      <c r="D123" s="52"/>
      <c r="E123" s="52"/>
      <c r="F123" s="52"/>
      <c r="G123" s="52"/>
      <c r="H123" s="2"/>
      <c r="I123" s="52"/>
      <c r="J123" s="52"/>
      <c r="K123" s="52"/>
      <c r="L123" s="52"/>
      <c r="M123" s="52"/>
      <c r="N123" s="52"/>
    </row>
    <row r="124" ht="15.75" customHeight="1">
      <c r="A124" s="18"/>
      <c r="B124" t="s" s="19">
        <v>20</v>
      </c>
      <c r="C124" s="20"/>
      <c r="D124" s="21"/>
      <c r="E124" s="21"/>
      <c r="F124" s="21"/>
      <c r="G124" s="23"/>
      <c r="H124" s="24"/>
      <c r="I124" t="s" s="19">
        <v>20</v>
      </c>
      <c r="J124" s="20"/>
      <c r="K124" s="21"/>
      <c r="L124" s="21"/>
      <c r="M124" s="21"/>
      <c r="N124" s="23"/>
    </row>
    <row r="125" ht="17" customHeight="1">
      <c r="A125" s="18"/>
      <c r="B125" t="s" s="26">
        <v>130</v>
      </c>
      <c r="C125" t="s" s="27">
        <v>131</v>
      </c>
      <c r="D125" t="s" s="28">
        <v>132</v>
      </c>
      <c r="E125" t="s" s="28">
        <v>133</v>
      </c>
      <c r="F125" t="s" s="27">
        <v>280</v>
      </c>
      <c r="G125" t="s" s="29">
        <v>127</v>
      </c>
      <c r="H125" s="24"/>
      <c r="I125" t="s" s="26">
        <v>130</v>
      </c>
      <c r="J125" t="s" s="27">
        <v>131</v>
      </c>
      <c r="K125" t="s" s="28">
        <v>132</v>
      </c>
      <c r="L125" t="s" s="28">
        <v>133</v>
      </c>
      <c r="M125" t="s" s="27">
        <v>280</v>
      </c>
      <c r="N125" t="s" s="29">
        <v>127</v>
      </c>
    </row>
    <row r="126" ht="16.5" customHeight="1">
      <c r="A126" s="18"/>
      <c r="B126" s="32">
        <v>1</v>
      </c>
      <c r="C126" s="53"/>
      <c r="D126" s="54"/>
      <c r="E126" t="s" s="5">
        <f>IF(C126&gt;0,VLOOKUP(C126,'Lookup'!$A$20:$B$35,2,FALSE),"")</f>
      </c>
      <c r="F126" s="61"/>
      <c r="G126" s="36">
        <v>16</v>
      </c>
      <c r="H126" s="24"/>
      <c r="I126" s="32">
        <v>1</v>
      </c>
      <c r="J126" s="53"/>
      <c r="K126" s="54"/>
      <c r="L126" t="s" s="5">
        <f>IF(J126&gt;0,VLOOKUP(J126,'Lookup'!$A$20:$B$35,2,FALSE),"")</f>
      </c>
      <c r="M126" s="61"/>
      <c r="N126" s="36">
        <v>12</v>
      </c>
    </row>
    <row r="127" ht="17" customHeight="1">
      <c r="A127" s="18"/>
      <c r="B127" s="38">
        <v>2</v>
      </c>
      <c r="C127" s="43"/>
      <c r="D127" s="44"/>
      <c r="E127" t="s" s="5">
        <f>IF(C127&gt;0,VLOOKUP(C127,'Lookup'!$A$20:$B$35,2,FALSE),"")</f>
      </c>
      <c r="F127" s="57"/>
      <c r="G127" s="42">
        <v>14</v>
      </c>
      <c r="H127" s="24"/>
      <c r="I127" s="38">
        <v>2</v>
      </c>
      <c r="J127" s="43"/>
      <c r="K127" s="44"/>
      <c r="L127" t="s" s="5">
        <f>IF(J127&gt;0,VLOOKUP(J127,'Lookup'!$A$20:$B$35,2,FALSE),"")</f>
      </c>
      <c r="M127" s="57"/>
      <c r="N127" s="42">
        <v>10</v>
      </c>
    </row>
    <row r="128" ht="17" customHeight="1">
      <c r="A128" s="18"/>
      <c r="B128" s="38">
        <v>3</v>
      </c>
      <c r="C128" s="43"/>
      <c r="D128" s="44"/>
      <c r="E128" t="s" s="5">
        <f>IF(C128&gt;0,VLOOKUP(C128,'Lookup'!$A$20:$B$35,2,FALSE),"")</f>
      </c>
      <c r="F128" s="57"/>
      <c r="G128" s="42">
        <v>12</v>
      </c>
      <c r="H128" s="24"/>
      <c r="I128" s="38">
        <v>3</v>
      </c>
      <c r="J128" s="43"/>
      <c r="K128" s="44"/>
      <c r="L128" t="s" s="5">
        <f>IF(J128&gt;0,VLOOKUP(J128,'Lookup'!$A$20:$B$35,2,FALSE),"")</f>
      </c>
      <c r="M128" s="57"/>
      <c r="N128" s="42">
        <v>8</v>
      </c>
    </row>
    <row r="129" ht="17" customHeight="1">
      <c r="A129" s="18"/>
      <c r="B129" s="38">
        <v>4</v>
      </c>
      <c r="C129" s="43"/>
      <c r="D129" s="44"/>
      <c r="E129" t="s" s="5">
        <f>IF(C129&gt;0,VLOOKUP(C129,'Lookup'!$A$20:$B$35,2,FALSE),"")</f>
      </c>
      <c r="F129" s="57"/>
      <c r="G129" s="42">
        <v>10</v>
      </c>
      <c r="H129" s="24"/>
      <c r="I129" s="38">
        <v>4</v>
      </c>
      <c r="J129" s="43"/>
      <c r="K129" s="44"/>
      <c r="L129" t="s" s="5">
        <f>IF(J129&gt;0,VLOOKUP(J129,'Lookup'!$A$20:$B$35,2,FALSE),"")</f>
      </c>
      <c r="M129" s="57"/>
      <c r="N129" s="42">
        <v>6</v>
      </c>
    </row>
    <row r="130" ht="17" customHeight="1">
      <c r="A130" s="18"/>
      <c r="B130" s="38">
        <v>5</v>
      </c>
      <c r="C130" s="43"/>
      <c r="D130" s="44"/>
      <c r="E130" t="s" s="5">
        <f>IF(C130&gt;0,VLOOKUP(C130,'Lookup'!$A$20:$B$35,2,FALSE),"")</f>
      </c>
      <c r="F130" s="57"/>
      <c r="G130" s="42">
        <v>8</v>
      </c>
      <c r="H130" s="24"/>
      <c r="I130" s="38">
        <v>5</v>
      </c>
      <c r="J130" s="43"/>
      <c r="K130" s="44"/>
      <c r="L130" t="s" s="5">
        <f>IF(J130&gt;0,VLOOKUP(J130,'Lookup'!$A$20:$B$35,2,FALSE),"")</f>
      </c>
      <c r="M130" s="57"/>
      <c r="N130" s="42">
        <v>4</v>
      </c>
    </row>
    <row r="131" ht="17" customHeight="1">
      <c r="A131" s="18"/>
      <c r="B131" s="38">
        <v>6</v>
      </c>
      <c r="C131" s="43"/>
      <c r="D131" s="44"/>
      <c r="E131" t="s" s="5">
        <f>IF(C131&gt;0,VLOOKUP(C131,'Lookup'!$A$20:$B$35,2,FALSE),"")</f>
      </c>
      <c r="F131" s="57"/>
      <c r="G131" s="42">
        <v>6</v>
      </c>
      <c r="H131" s="24"/>
      <c r="I131" s="38">
        <v>6</v>
      </c>
      <c r="J131" s="43"/>
      <c r="K131" s="44"/>
      <c r="L131" t="s" s="5">
        <f>IF(J131&gt;0,VLOOKUP(J131,'Lookup'!$A$20:$B$35,2,FALSE),"")</f>
      </c>
      <c r="M131" s="57"/>
      <c r="N131" s="42">
        <v>3</v>
      </c>
    </row>
    <row r="132" ht="17" customHeight="1">
      <c r="A132" s="18"/>
      <c r="B132" s="38">
        <v>7</v>
      </c>
      <c r="C132" s="43"/>
      <c r="D132" s="44"/>
      <c r="E132" t="s" s="5">
        <f>IF(C132&gt;0,VLOOKUP(C132,'Lookup'!$A$20:$B$35,2,FALSE),"")</f>
      </c>
      <c r="F132" s="57"/>
      <c r="G132" s="42">
        <v>4</v>
      </c>
      <c r="H132" s="24"/>
      <c r="I132" s="38">
        <v>7</v>
      </c>
      <c r="J132" s="43"/>
      <c r="K132" s="44"/>
      <c r="L132" t="s" s="5">
        <f>IF(J132&gt;0,VLOOKUP(J132,'Lookup'!$A$20:$B$35,2,FALSE),"")</f>
      </c>
      <c r="M132" s="57"/>
      <c r="N132" s="42">
        <v>2</v>
      </c>
    </row>
    <row r="133" ht="15.75" customHeight="1">
      <c r="A133" s="18"/>
      <c r="B133" s="46">
        <v>8</v>
      </c>
      <c r="C133" s="47"/>
      <c r="D133" s="48"/>
      <c r="E133" t="s" s="49">
        <f>IF(C133&gt;0,VLOOKUP(C133,'Lookup'!$A$20:$B$35,2,FALSE),"")</f>
      </c>
      <c r="F133" s="58"/>
      <c r="G133" s="51">
        <v>2</v>
      </c>
      <c r="H133" s="24"/>
      <c r="I133" s="46">
        <v>8</v>
      </c>
      <c r="J133" s="47"/>
      <c r="K133" s="48"/>
      <c r="L133" t="s" s="49">
        <f>IF(J133&gt;0,VLOOKUP(J133,'Lookup'!$A$20:$B$35,2,FALSE),"")</f>
      </c>
      <c r="M133" s="58"/>
      <c r="N133" s="51">
        <v>1</v>
      </c>
    </row>
    <row r="134" ht="15.75" customHeight="1">
      <c r="A134" s="2"/>
      <c r="B134" s="52"/>
      <c r="C134" s="52"/>
      <c r="D134" s="52"/>
      <c r="E134" s="52"/>
      <c r="F134" s="52"/>
      <c r="G134" s="52"/>
      <c r="H134" s="2"/>
      <c r="I134" s="52"/>
      <c r="J134" s="52"/>
      <c r="K134" s="52"/>
      <c r="L134" s="52"/>
      <c r="M134" s="52"/>
      <c r="N134" s="52"/>
    </row>
    <row r="135" ht="15.75" customHeight="1">
      <c r="A135" s="18"/>
      <c r="B135" t="s" s="19">
        <v>20</v>
      </c>
      <c r="C135" s="20"/>
      <c r="D135" s="21"/>
      <c r="E135" s="21"/>
      <c r="F135" s="21"/>
      <c r="G135" s="23"/>
      <c r="H135" s="24"/>
      <c r="I135" t="s" s="19">
        <v>20</v>
      </c>
      <c r="J135" s="20"/>
      <c r="K135" s="21"/>
      <c r="L135" s="21"/>
      <c r="M135" s="21"/>
      <c r="N135" s="23"/>
    </row>
    <row r="136" ht="17" customHeight="1">
      <c r="A136" s="18"/>
      <c r="B136" t="s" s="26">
        <v>130</v>
      </c>
      <c r="C136" t="s" s="27">
        <v>131</v>
      </c>
      <c r="D136" t="s" s="28">
        <v>132</v>
      </c>
      <c r="E136" t="s" s="28">
        <v>133</v>
      </c>
      <c r="F136" t="s" s="27">
        <v>280</v>
      </c>
      <c r="G136" t="s" s="29">
        <v>127</v>
      </c>
      <c r="H136" s="24"/>
      <c r="I136" t="s" s="26">
        <v>130</v>
      </c>
      <c r="J136" t="s" s="27">
        <v>131</v>
      </c>
      <c r="K136" t="s" s="28">
        <v>132</v>
      </c>
      <c r="L136" t="s" s="28">
        <v>133</v>
      </c>
      <c r="M136" t="s" s="27">
        <v>280</v>
      </c>
      <c r="N136" t="s" s="29">
        <v>127</v>
      </c>
    </row>
    <row r="137" ht="16.5" customHeight="1">
      <c r="A137" s="18"/>
      <c r="B137" s="32">
        <v>1</v>
      </c>
      <c r="C137" s="53"/>
      <c r="D137" s="54"/>
      <c r="E137" t="s" s="5">
        <f>IF(C137&gt;0,VLOOKUP(C137,'Lookup'!$A$20:$B$35,2,FALSE),"")</f>
      </c>
      <c r="F137" s="61"/>
      <c r="G137" s="36">
        <v>16</v>
      </c>
      <c r="H137" s="24"/>
      <c r="I137" s="32">
        <v>1</v>
      </c>
      <c r="J137" s="53"/>
      <c r="K137" s="54"/>
      <c r="L137" t="s" s="5">
        <f>IF(J137&gt;0,VLOOKUP(J137,'Lookup'!$A$20:$B$35,2,FALSE),"")</f>
      </c>
      <c r="M137" s="61"/>
      <c r="N137" s="36">
        <v>12</v>
      </c>
    </row>
    <row r="138" ht="17" customHeight="1">
      <c r="A138" s="18"/>
      <c r="B138" s="38">
        <v>2</v>
      </c>
      <c r="C138" s="43"/>
      <c r="D138" s="44"/>
      <c r="E138" t="s" s="5">
        <f>IF(C138&gt;0,VLOOKUP(C138,'Lookup'!$A$20:$B$35,2,FALSE),"")</f>
      </c>
      <c r="F138" s="57"/>
      <c r="G138" s="42">
        <v>14</v>
      </c>
      <c r="H138" s="24"/>
      <c r="I138" s="38">
        <v>2</v>
      </c>
      <c r="J138" s="43"/>
      <c r="K138" s="44"/>
      <c r="L138" t="s" s="5">
        <f>IF(J138&gt;0,VLOOKUP(J138,'Lookup'!$A$20:$B$35,2,FALSE),"")</f>
      </c>
      <c r="M138" s="57"/>
      <c r="N138" s="42">
        <v>10</v>
      </c>
    </row>
    <row r="139" ht="17" customHeight="1">
      <c r="A139" s="18"/>
      <c r="B139" s="38">
        <v>3</v>
      </c>
      <c r="C139" s="43"/>
      <c r="D139" s="44"/>
      <c r="E139" t="s" s="5">
        <f>IF(C139&gt;0,VLOOKUP(C139,'Lookup'!$A$20:$B$35,2,FALSE),"")</f>
      </c>
      <c r="F139" s="57"/>
      <c r="G139" s="42">
        <v>12</v>
      </c>
      <c r="H139" s="24"/>
      <c r="I139" s="38">
        <v>3</v>
      </c>
      <c r="J139" s="43"/>
      <c r="K139" s="44"/>
      <c r="L139" t="s" s="5">
        <f>IF(J139&gt;0,VLOOKUP(J139,'Lookup'!$A$20:$B$35,2,FALSE),"")</f>
      </c>
      <c r="M139" s="57"/>
      <c r="N139" s="42">
        <v>8</v>
      </c>
    </row>
    <row r="140" ht="17" customHeight="1">
      <c r="A140" s="18"/>
      <c r="B140" s="38">
        <v>4</v>
      </c>
      <c r="C140" s="43"/>
      <c r="D140" s="44"/>
      <c r="E140" t="s" s="5">
        <f>IF(C140&gt;0,VLOOKUP(C140,'Lookup'!$A$20:$B$35,2,FALSE),"")</f>
      </c>
      <c r="F140" s="57"/>
      <c r="G140" s="42">
        <v>10</v>
      </c>
      <c r="H140" s="24"/>
      <c r="I140" s="38">
        <v>4</v>
      </c>
      <c r="J140" s="43"/>
      <c r="K140" s="44"/>
      <c r="L140" t="s" s="5">
        <f>IF(J140&gt;0,VLOOKUP(J140,'Lookup'!$A$20:$B$35,2,FALSE),"")</f>
      </c>
      <c r="M140" s="57"/>
      <c r="N140" s="42">
        <v>6</v>
      </c>
    </row>
    <row r="141" ht="17" customHeight="1">
      <c r="A141" s="18"/>
      <c r="B141" s="38">
        <v>5</v>
      </c>
      <c r="C141" s="43"/>
      <c r="D141" s="44"/>
      <c r="E141" t="s" s="5">
        <f>IF(C141&gt;0,VLOOKUP(C141,'Lookup'!$A$20:$B$35,2,FALSE),"")</f>
      </c>
      <c r="F141" s="57"/>
      <c r="G141" s="42">
        <v>8</v>
      </c>
      <c r="H141" s="24"/>
      <c r="I141" s="38">
        <v>5</v>
      </c>
      <c r="J141" s="43"/>
      <c r="K141" s="44"/>
      <c r="L141" t="s" s="5">
        <f>IF(J141&gt;0,VLOOKUP(J141,'Lookup'!$A$20:$B$35,2,FALSE),"")</f>
      </c>
      <c r="M141" s="57"/>
      <c r="N141" s="42">
        <v>4</v>
      </c>
    </row>
    <row r="142" ht="17" customHeight="1">
      <c r="A142" s="18"/>
      <c r="B142" s="38">
        <v>6</v>
      </c>
      <c r="C142" s="43"/>
      <c r="D142" s="44"/>
      <c r="E142" t="s" s="5">
        <f>IF(C142&gt;0,VLOOKUP(C142,'Lookup'!$A$20:$B$35,2,FALSE),"")</f>
      </c>
      <c r="F142" s="57"/>
      <c r="G142" s="42">
        <v>6</v>
      </c>
      <c r="H142" s="24"/>
      <c r="I142" s="38">
        <v>6</v>
      </c>
      <c r="J142" s="43"/>
      <c r="K142" s="44"/>
      <c r="L142" t="s" s="5">
        <f>IF(J142&gt;0,VLOOKUP(J142,'Lookup'!$A$20:$B$35,2,FALSE),"")</f>
      </c>
      <c r="M142" s="57"/>
      <c r="N142" s="42">
        <v>3</v>
      </c>
    </row>
    <row r="143" ht="17" customHeight="1">
      <c r="A143" s="18"/>
      <c r="B143" s="38">
        <v>7</v>
      </c>
      <c r="C143" s="43"/>
      <c r="D143" s="44"/>
      <c r="E143" t="s" s="5">
        <f>IF(C143&gt;0,VLOOKUP(C143,'Lookup'!$A$20:$B$35,2,FALSE),"")</f>
      </c>
      <c r="F143" s="57"/>
      <c r="G143" s="42">
        <v>4</v>
      </c>
      <c r="H143" s="24"/>
      <c r="I143" s="38">
        <v>7</v>
      </c>
      <c r="J143" s="43"/>
      <c r="K143" s="44"/>
      <c r="L143" t="s" s="5">
        <f>IF(J143&gt;0,VLOOKUP(J143,'Lookup'!$A$20:$B$35,2,FALSE),"")</f>
      </c>
      <c r="M143" s="57"/>
      <c r="N143" s="42">
        <v>2</v>
      </c>
    </row>
    <row r="144" ht="15.75" customHeight="1">
      <c r="A144" s="18"/>
      <c r="B144" s="46">
        <v>8</v>
      </c>
      <c r="C144" s="47"/>
      <c r="D144" s="48"/>
      <c r="E144" t="s" s="49">
        <f>IF(C144&gt;0,VLOOKUP(C144,'Lookup'!$A$20:$B$35,2,FALSE),"")</f>
      </c>
      <c r="F144" s="58"/>
      <c r="G144" s="51">
        <v>2</v>
      </c>
      <c r="H144" s="24"/>
      <c r="I144" s="46">
        <v>8</v>
      </c>
      <c r="J144" s="47"/>
      <c r="K144" s="48"/>
      <c r="L144" t="s" s="49">
        <f>IF(J144&gt;0,VLOOKUP(J144,'Lookup'!$A$20:$B$35,2,FALSE),"")</f>
      </c>
      <c r="M144" s="58"/>
      <c r="N144" s="51">
        <v>1</v>
      </c>
    </row>
    <row r="145" ht="15.75" customHeight="1">
      <c r="A145" s="2"/>
      <c r="B145" s="52"/>
      <c r="C145" s="52"/>
      <c r="D145" s="52"/>
      <c r="E145" s="52"/>
      <c r="F145" s="52"/>
      <c r="G145" s="52"/>
      <c r="H145" s="2"/>
      <c r="I145" s="52"/>
      <c r="J145" s="52"/>
      <c r="K145" s="52"/>
      <c r="L145" s="52"/>
      <c r="M145" s="52"/>
      <c r="N145" s="52"/>
    </row>
    <row r="146" ht="15.75" customHeight="1">
      <c r="A146" s="18"/>
      <c r="B146" t="s" s="19">
        <v>20</v>
      </c>
      <c r="C146" s="20"/>
      <c r="D146" s="21"/>
      <c r="E146" s="21"/>
      <c r="F146" s="21"/>
      <c r="G146" s="23"/>
      <c r="H146" s="24"/>
      <c r="I146" t="s" s="19">
        <v>20</v>
      </c>
      <c r="J146" s="20"/>
      <c r="K146" s="21"/>
      <c r="L146" s="21"/>
      <c r="M146" s="21"/>
      <c r="N146" s="23"/>
    </row>
    <row r="147" ht="17" customHeight="1">
      <c r="A147" s="18"/>
      <c r="B147" t="s" s="26">
        <v>130</v>
      </c>
      <c r="C147" t="s" s="27">
        <v>131</v>
      </c>
      <c r="D147" t="s" s="28">
        <v>132</v>
      </c>
      <c r="E147" t="s" s="28">
        <v>133</v>
      </c>
      <c r="F147" t="s" s="27">
        <v>280</v>
      </c>
      <c r="G147" t="s" s="29">
        <v>127</v>
      </c>
      <c r="H147" s="24"/>
      <c r="I147" t="s" s="26">
        <v>130</v>
      </c>
      <c r="J147" t="s" s="27">
        <v>131</v>
      </c>
      <c r="K147" t="s" s="28">
        <v>132</v>
      </c>
      <c r="L147" t="s" s="28">
        <v>133</v>
      </c>
      <c r="M147" t="s" s="27">
        <v>280</v>
      </c>
      <c r="N147" t="s" s="29">
        <v>127</v>
      </c>
    </row>
    <row r="148" ht="16.5" customHeight="1">
      <c r="A148" s="18"/>
      <c r="B148" s="32">
        <v>1</v>
      </c>
      <c r="C148" s="53"/>
      <c r="D148" s="54"/>
      <c r="E148" t="s" s="5">
        <f>IF(C148&gt;0,VLOOKUP(C148,'Lookup'!$A$20:$B$35,2,FALSE),"")</f>
      </c>
      <c r="F148" s="61"/>
      <c r="G148" s="36">
        <v>16</v>
      </c>
      <c r="H148" s="24"/>
      <c r="I148" s="32">
        <v>1</v>
      </c>
      <c r="J148" s="53"/>
      <c r="K148" s="54"/>
      <c r="L148" t="s" s="5">
        <f>IF(J148&gt;0,VLOOKUP(J148,'Lookup'!$A$20:$B$35,2,FALSE),"")</f>
      </c>
      <c r="M148" s="61"/>
      <c r="N148" s="36">
        <v>12</v>
      </c>
    </row>
    <row r="149" ht="17" customHeight="1">
      <c r="A149" s="18"/>
      <c r="B149" s="38">
        <v>2</v>
      </c>
      <c r="C149" s="43"/>
      <c r="D149" s="44"/>
      <c r="E149" t="s" s="5">
        <f>IF(C149&gt;0,VLOOKUP(C149,'Lookup'!$A$20:$B$35,2,FALSE),"")</f>
      </c>
      <c r="F149" s="57"/>
      <c r="G149" s="42">
        <v>14</v>
      </c>
      <c r="H149" s="24"/>
      <c r="I149" s="38">
        <v>2</v>
      </c>
      <c r="J149" s="43"/>
      <c r="K149" s="44"/>
      <c r="L149" t="s" s="5">
        <f>IF(J149&gt;0,VLOOKUP(J149,'Lookup'!$A$20:$B$35,2,FALSE),"")</f>
      </c>
      <c r="M149" s="57"/>
      <c r="N149" s="42">
        <v>10</v>
      </c>
    </row>
    <row r="150" ht="17" customHeight="1">
      <c r="A150" s="18"/>
      <c r="B150" s="38">
        <v>3</v>
      </c>
      <c r="C150" s="43"/>
      <c r="D150" s="44"/>
      <c r="E150" t="s" s="5">
        <f>IF(C150&gt;0,VLOOKUP(C150,'Lookup'!$A$20:$B$35,2,FALSE),"")</f>
      </c>
      <c r="F150" s="57"/>
      <c r="G150" s="42">
        <v>12</v>
      </c>
      <c r="H150" s="24"/>
      <c r="I150" s="38">
        <v>3</v>
      </c>
      <c r="J150" s="43"/>
      <c r="K150" s="44"/>
      <c r="L150" t="s" s="5">
        <f>IF(J150&gt;0,VLOOKUP(J150,'Lookup'!$A$20:$B$35,2,FALSE),"")</f>
      </c>
      <c r="M150" s="57"/>
      <c r="N150" s="42">
        <v>8</v>
      </c>
    </row>
    <row r="151" ht="17" customHeight="1">
      <c r="A151" s="18"/>
      <c r="B151" s="38">
        <v>4</v>
      </c>
      <c r="C151" s="43"/>
      <c r="D151" s="44"/>
      <c r="E151" t="s" s="5">
        <f>IF(C151&gt;0,VLOOKUP(C151,'Lookup'!$A$20:$B$35,2,FALSE),"")</f>
      </c>
      <c r="F151" s="57"/>
      <c r="G151" s="42">
        <v>10</v>
      </c>
      <c r="H151" s="24"/>
      <c r="I151" s="38">
        <v>4</v>
      </c>
      <c r="J151" s="43"/>
      <c r="K151" s="44"/>
      <c r="L151" t="s" s="5">
        <f>IF(J151&gt;0,VLOOKUP(J151,'Lookup'!$A$20:$B$35,2,FALSE),"")</f>
      </c>
      <c r="M151" s="57"/>
      <c r="N151" s="42">
        <v>6</v>
      </c>
    </row>
    <row r="152" ht="17" customHeight="1">
      <c r="A152" s="18"/>
      <c r="B152" s="38">
        <v>5</v>
      </c>
      <c r="C152" s="43"/>
      <c r="D152" s="44"/>
      <c r="E152" t="s" s="5">
        <f>IF(C152&gt;0,VLOOKUP(C152,'Lookup'!$A$20:$B$35,2,FALSE),"")</f>
      </c>
      <c r="F152" s="57"/>
      <c r="G152" s="42">
        <v>8</v>
      </c>
      <c r="H152" s="24"/>
      <c r="I152" s="38">
        <v>5</v>
      </c>
      <c r="J152" s="43"/>
      <c r="K152" s="44"/>
      <c r="L152" t="s" s="5">
        <f>IF(J152&gt;0,VLOOKUP(J152,'Lookup'!$A$20:$B$35,2,FALSE),"")</f>
      </c>
      <c r="M152" s="57"/>
      <c r="N152" s="42">
        <v>4</v>
      </c>
    </row>
    <row r="153" ht="17" customHeight="1">
      <c r="A153" s="18"/>
      <c r="B153" s="38">
        <v>6</v>
      </c>
      <c r="C153" s="43"/>
      <c r="D153" s="44"/>
      <c r="E153" t="s" s="5">
        <f>IF(C153&gt;0,VLOOKUP(C153,'Lookup'!$A$20:$B$35,2,FALSE),"")</f>
      </c>
      <c r="F153" s="57"/>
      <c r="G153" s="42">
        <v>6</v>
      </c>
      <c r="H153" s="24"/>
      <c r="I153" s="38">
        <v>6</v>
      </c>
      <c r="J153" s="43"/>
      <c r="K153" s="44"/>
      <c r="L153" t="s" s="5">
        <f>IF(J153&gt;0,VLOOKUP(J153,'Lookup'!$A$20:$B$35,2,FALSE),"")</f>
      </c>
      <c r="M153" s="57"/>
      <c r="N153" s="42">
        <v>3</v>
      </c>
    </row>
    <row r="154" ht="17" customHeight="1">
      <c r="A154" s="18"/>
      <c r="B154" s="38">
        <v>7</v>
      </c>
      <c r="C154" s="43"/>
      <c r="D154" s="44"/>
      <c r="E154" t="s" s="5">
        <f>IF(C154&gt;0,VLOOKUP(C154,'Lookup'!$A$20:$B$35,2,FALSE),"")</f>
      </c>
      <c r="F154" s="57"/>
      <c r="G154" s="42">
        <v>4</v>
      </c>
      <c r="H154" s="24"/>
      <c r="I154" s="38">
        <v>7</v>
      </c>
      <c r="J154" s="43"/>
      <c r="K154" s="44"/>
      <c r="L154" t="s" s="5">
        <f>IF(J154&gt;0,VLOOKUP(J154,'Lookup'!$A$20:$B$35,2,FALSE),"")</f>
      </c>
      <c r="M154" s="57"/>
      <c r="N154" s="42">
        <v>2</v>
      </c>
    </row>
    <row r="155" ht="15.75" customHeight="1">
      <c r="A155" s="18"/>
      <c r="B155" s="46">
        <v>8</v>
      </c>
      <c r="C155" s="47"/>
      <c r="D155" s="48"/>
      <c r="E155" t="s" s="49">
        <f>IF(C155&gt;0,VLOOKUP(C155,'Lookup'!$A$20:$B$35,2,FALSE),"")</f>
      </c>
      <c r="F155" s="58"/>
      <c r="G155" s="51">
        <v>2</v>
      </c>
      <c r="H155" s="24"/>
      <c r="I155" s="46">
        <v>8</v>
      </c>
      <c r="J155" s="47"/>
      <c r="K155" s="48"/>
      <c r="L155" t="s" s="49">
        <f>IF(J155&gt;0,VLOOKUP(J155,'Lookup'!$A$20:$B$35,2,FALSE),"")</f>
      </c>
      <c r="M155" s="58"/>
      <c r="N155" s="51">
        <v>1</v>
      </c>
    </row>
    <row r="156" ht="15.75" customHeight="1">
      <c r="A156" s="2"/>
      <c r="B156" s="52"/>
      <c r="C156" s="52"/>
      <c r="D156" s="52"/>
      <c r="E156" s="52"/>
      <c r="F156" s="52"/>
      <c r="G156" s="52"/>
      <c r="H156" s="2"/>
      <c r="I156" s="52"/>
      <c r="J156" s="52"/>
      <c r="K156" s="52"/>
      <c r="L156" s="52"/>
      <c r="M156" s="52"/>
      <c r="N156" s="52"/>
    </row>
    <row r="157" ht="15.75" customHeight="1">
      <c r="A157" s="18"/>
      <c r="B157" t="s" s="19">
        <v>20</v>
      </c>
      <c r="C157" s="20"/>
      <c r="D157" s="21"/>
      <c r="E157" s="21"/>
      <c r="F157" s="21"/>
      <c r="G157" s="23"/>
      <c r="H157" s="24"/>
      <c r="I157" t="s" s="19">
        <v>20</v>
      </c>
      <c r="J157" s="20"/>
      <c r="K157" s="21"/>
      <c r="L157" s="21"/>
      <c r="M157" s="21"/>
      <c r="N157" s="23"/>
    </row>
    <row r="158" ht="17" customHeight="1">
      <c r="A158" s="18"/>
      <c r="B158" t="s" s="26">
        <v>130</v>
      </c>
      <c r="C158" t="s" s="27">
        <v>131</v>
      </c>
      <c r="D158" t="s" s="28">
        <v>132</v>
      </c>
      <c r="E158" t="s" s="28">
        <v>133</v>
      </c>
      <c r="F158" t="s" s="27">
        <v>280</v>
      </c>
      <c r="G158" t="s" s="29">
        <v>127</v>
      </c>
      <c r="H158" s="24"/>
      <c r="I158" t="s" s="26">
        <v>130</v>
      </c>
      <c r="J158" t="s" s="27">
        <v>131</v>
      </c>
      <c r="K158" t="s" s="28">
        <v>132</v>
      </c>
      <c r="L158" t="s" s="28">
        <v>133</v>
      </c>
      <c r="M158" t="s" s="27">
        <v>280</v>
      </c>
      <c r="N158" t="s" s="29">
        <v>127</v>
      </c>
    </row>
    <row r="159" ht="16.5" customHeight="1">
      <c r="A159" s="18"/>
      <c r="B159" s="32">
        <v>1</v>
      </c>
      <c r="C159" s="53"/>
      <c r="D159" s="54"/>
      <c r="E159" t="s" s="5">
        <f>IF(C159&gt;0,VLOOKUP(C159,'Lookup'!$A$20:$B$35,2,FALSE),"")</f>
      </c>
      <c r="F159" s="61"/>
      <c r="G159" s="36">
        <v>16</v>
      </c>
      <c r="H159" s="24"/>
      <c r="I159" s="32">
        <v>1</v>
      </c>
      <c r="J159" s="53"/>
      <c r="K159" s="54"/>
      <c r="L159" t="s" s="5">
        <f>IF(J159&gt;0,VLOOKUP(J159,'Lookup'!$A$20:$B$35,2,FALSE),"")</f>
      </c>
      <c r="M159" s="61"/>
      <c r="N159" s="36">
        <v>12</v>
      </c>
    </row>
    <row r="160" ht="17" customHeight="1">
      <c r="A160" s="18"/>
      <c r="B160" s="38">
        <v>2</v>
      </c>
      <c r="C160" s="43"/>
      <c r="D160" s="44"/>
      <c r="E160" t="s" s="5">
        <f>IF(C160&gt;0,VLOOKUP(C160,'Lookup'!$A$20:$B$35,2,FALSE),"")</f>
      </c>
      <c r="F160" s="57"/>
      <c r="G160" s="42">
        <v>14</v>
      </c>
      <c r="H160" s="24"/>
      <c r="I160" s="38">
        <v>2</v>
      </c>
      <c r="J160" s="43"/>
      <c r="K160" s="44"/>
      <c r="L160" t="s" s="5">
        <f>IF(J160&gt;0,VLOOKUP(J160,'Lookup'!$A$20:$B$35,2,FALSE),"")</f>
      </c>
      <c r="M160" s="57"/>
      <c r="N160" s="42">
        <v>10</v>
      </c>
    </row>
    <row r="161" ht="17" customHeight="1">
      <c r="A161" s="18"/>
      <c r="B161" s="38">
        <v>3</v>
      </c>
      <c r="C161" s="43"/>
      <c r="D161" s="44"/>
      <c r="E161" t="s" s="5">
        <f>IF(C161&gt;0,VLOOKUP(C161,'Lookup'!$A$20:$B$35,2,FALSE),"")</f>
      </c>
      <c r="F161" s="57"/>
      <c r="G161" s="42">
        <v>12</v>
      </c>
      <c r="H161" s="24"/>
      <c r="I161" s="38">
        <v>3</v>
      </c>
      <c r="J161" s="43"/>
      <c r="K161" s="44"/>
      <c r="L161" t="s" s="5">
        <f>IF(J161&gt;0,VLOOKUP(J161,'Lookup'!$A$20:$B$35,2,FALSE),"")</f>
      </c>
      <c r="M161" s="57"/>
      <c r="N161" s="42">
        <v>8</v>
      </c>
    </row>
    <row r="162" ht="17" customHeight="1">
      <c r="A162" s="18"/>
      <c r="B162" s="38">
        <v>4</v>
      </c>
      <c r="C162" s="43"/>
      <c r="D162" s="44"/>
      <c r="E162" t="s" s="5">
        <f>IF(C162&gt;0,VLOOKUP(C162,'Lookup'!$A$20:$B$35,2,FALSE),"")</f>
      </c>
      <c r="F162" s="57"/>
      <c r="G162" s="42">
        <v>10</v>
      </c>
      <c r="H162" s="24"/>
      <c r="I162" s="38">
        <v>4</v>
      </c>
      <c r="J162" s="43"/>
      <c r="K162" s="44"/>
      <c r="L162" t="s" s="5">
        <f>IF(J162&gt;0,VLOOKUP(J162,'Lookup'!$A$20:$B$35,2,FALSE),"")</f>
      </c>
      <c r="M162" s="57"/>
      <c r="N162" s="42">
        <v>6</v>
      </c>
    </row>
    <row r="163" ht="17" customHeight="1">
      <c r="A163" s="18"/>
      <c r="B163" s="38">
        <v>5</v>
      </c>
      <c r="C163" s="43"/>
      <c r="D163" s="44"/>
      <c r="E163" t="s" s="5">
        <f>IF(C163&gt;0,VLOOKUP(C163,'Lookup'!$A$20:$B$35,2,FALSE),"")</f>
      </c>
      <c r="F163" s="57"/>
      <c r="G163" s="42">
        <v>8</v>
      </c>
      <c r="H163" s="24"/>
      <c r="I163" s="38">
        <v>5</v>
      </c>
      <c r="J163" s="43"/>
      <c r="K163" s="44"/>
      <c r="L163" t="s" s="5">
        <f>IF(J163&gt;0,VLOOKUP(J163,'Lookup'!$A$20:$B$35,2,FALSE),"")</f>
      </c>
      <c r="M163" s="57"/>
      <c r="N163" s="42">
        <v>4</v>
      </c>
    </row>
    <row r="164" ht="17" customHeight="1">
      <c r="A164" s="18"/>
      <c r="B164" s="38">
        <v>6</v>
      </c>
      <c r="C164" s="43"/>
      <c r="D164" s="44"/>
      <c r="E164" t="s" s="5">
        <f>IF(C164&gt;0,VLOOKUP(C164,'Lookup'!$A$20:$B$35,2,FALSE),"")</f>
      </c>
      <c r="F164" s="57"/>
      <c r="G164" s="42">
        <v>6</v>
      </c>
      <c r="H164" s="24"/>
      <c r="I164" s="38">
        <v>6</v>
      </c>
      <c r="J164" s="43"/>
      <c r="K164" s="44"/>
      <c r="L164" t="s" s="5">
        <f>IF(J164&gt;0,VLOOKUP(J164,'Lookup'!$A$20:$B$35,2,FALSE),"")</f>
      </c>
      <c r="M164" s="57"/>
      <c r="N164" s="42">
        <v>3</v>
      </c>
    </row>
    <row r="165" ht="17" customHeight="1">
      <c r="A165" s="18"/>
      <c r="B165" s="38">
        <v>7</v>
      </c>
      <c r="C165" s="43"/>
      <c r="D165" s="44"/>
      <c r="E165" t="s" s="5">
        <f>IF(C165&gt;0,VLOOKUP(C165,'Lookup'!$A$20:$B$35,2,FALSE),"")</f>
      </c>
      <c r="F165" s="57"/>
      <c r="G165" s="42">
        <v>4</v>
      </c>
      <c r="H165" s="24"/>
      <c r="I165" s="38">
        <v>7</v>
      </c>
      <c r="J165" s="43"/>
      <c r="K165" s="44"/>
      <c r="L165" t="s" s="5">
        <f>IF(J165&gt;0,VLOOKUP(J165,'Lookup'!$A$20:$B$35,2,FALSE),"")</f>
      </c>
      <c r="M165" s="57"/>
      <c r="N165" s="42">
        <v>2</v>
      </c>
    </row>
    <row r="166" ht="15.75" customHeight="1">
      <c r="A166" s="18"/>
      <c r="B166" s="46">
        <v>8</v>
      </c>
      <c r="C166" s="47"/>
      <c r="D166" s="48"/>
      <c r="E166" t="s" s="49">
        <f>IF(C166&gt;0,VLOOKUP(C166,'Lookup'!$A$20:$B$35,2,FALSE),"")</f>
      </c>
      <c r="F166" s="58"/>
      <c r="G166" s="51">
        <v>2</v>
      </c>
      <c r="H166" s="24"/>
      <c r="I166" s="46">
        <v>8</v>
      </c>
      <c r="J166" s="47"/>
      <c r="K166" s="48"/>
      <c r="L166" t="s" s="49">
        <f>IF(J166&gt;0,VLOOKUP(J166,'Lookup'!$A$20:$B$35,2,FALSE),"")</f>
      </c>
      <c r="M166" s="58"/>
      <c r="N166" s="51">
        <v>1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P253"/>
  <sheetViews>
    <sheetView workbookViewId="0" showGridLines="0" defaultGridColor="1"/>
  </sheetViews>
  <sheetFormatPr defaultColWidth="6.625" defaultRowHeight="15" customHeight="1" outlineLevelRow="0" outlineLevelCol="0"/>
  <cols>
    <col min="1" max="1" width="2.25" style="72" customWidth="1"/>
    <col min="2" max="2" width="21.875" style="72" customWidth="1"/>
    <col min="3" max="3" width="6.875" style="72" customWidth="1"/>
    <col min="4" max="4" width="6.875" style="72" customWidth="1"/>
    <col min="5" max="5" width="6.875" style="72" customWidth="1"/>
    <col min="6" max="6" width="6.875" style="72" customWidth="1"/>
    <col min="7" max="7" width="6.875" style="72" customWidth="1"/>
    <col min="8" max="8" width="6.875" style="72" customWidth="1"/>
    <col min="9" max="9" width="6.875" style="72" customWidth="1"/>
    <col min="10" max="10" width="6.875" style="72" customWidth="1"/>
    <col min="11" max="11" width="3.625" style="72" customWidth="1"/>
    <col min="12" max="12" hidden="1" width="6.625" style="72" customWidth="1"/>
    <col min="13" max="13" width="2.875" style="72" customWidth="1"/>
    <col min="14" max="14" width="19.5" style="72" customWidth="1"/>
    <col min="15" max="15" width="9.125" style="72" customWidth="1"/>
    <col min="16" max="16" width="6.875" style="72" customWidth="1"/>
    <col min="17" max="256" width="6.625" style="72" customWidth="1"/>
  </cols>
  <sheetData>
    <row r="1" ht="26.25" customHeight="1">
      <c r="A1" s="73"/>
      <c r="B1" s="74"/>
      <c r="C1" s="74"/>
      <c r="D1" s="74"/>
      <c r="E1" t="s" s="15">
        <f>CONCATENATE("CSSAL ",'Lookup'!B4," ",'Lookup'!B6," ",'Lookup'!B8)</f>
        <v>128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ht="15.75" customHeight="1">
      <c r="A2" s="76"/>
      <c r="B2" s="77"/>
      <c r="C2" s="78"/>
      <c r="D2" s="78"/>
      <c r="E2" s="78"/>
      <c r="F2" s="78"/>
      <c r="G2" s="78"/>
      <c r="H2" s="78"/>
      <c r="I2" s="78"/>
      <c r="J2" s="78"/>
      <c r="K2" s="77"/>
      <c r="L2" s="77"/>
      <c r="M2" s="77"/>
      <c r="N2" t="s" s="5">
        <v>464</v>
      </c>
      <c r="O2" s="77"/>
      <c r="P2" s="79"/>
    </row>
    <row r="3" ht="15.75" customHeight="1">
      <c r="A3" s="76"/>
      <c r="B3" s="80"/>
      <c r="C3" t="s" s="81">
        <f t="shared" si="1" ref="C3:C166">'Lookup'!$A$20&amp;" &amp; "&amp;'Lookup'!$A$21</f>
        <v>465</v>
      </c>
      <c r="D3" t="s" s="81">
        <f t="shared" si="2" ref="D3:D166">'Lookup'!$A$22&amp;" &amp; "&amp;'Lookup'!$A$23</f>
        <v>466</v>
      </c>
      <c r="E3" t="s" s="81">
        <f t="shared" si="3" ref="E3:E166">'Lookup'!$A$24&amp;" &amp; "&amp;'Lookup'!$A$25</f>
        <v>467</v>
      </c>
      <c r="F3" t="s" s="81">
        <f t="shared" si="4" ref="F3:F166">'Lookup'!$A$26&amp;" &amp; "&amp;'Lookup'!$A$27</f>
        <v>468</v>
      </c>
      <c r="G3" t="s" s="81">
        <f t="shared" si="5" ref="G3:G166">'Lookup'!$A$28&amp;" &amp; "&amp;'Lookup'!$A$29</f>
        <v>469</v>
      </c>
      <c r="H3" t="s" s="81">
        <f t="shared" si="6" ref="H3:H166">'Lookup'!$A$30&amp;" &amp; "&amp;'Lookup'!$A$31</f>
        <v>470</v>
      </c>
      <c r="I3" t="s" s="81">
        <f t="shared" si="7" ref="I3:I166">'Lookup'!$A$32&amp;" &amp; "&amp;'Lookup'!$A$33</f>
        <v>471</v>
      </c>
      <c r="J3" t="s" s="82">
        <f t="shared" si="8" ref="J3:J166">'Lookup'!$A$34&amp;" &amp; "&amp;'Lookup'!$A$35</f>
        <v>472</v>
      </c>
      <c r="K3" s="83"/>
      <c r="L3" s="77"/>
      <c r="M3" s="84"/>
      <c r="N3" t="s" s="4">
        <v>19</v>
      </c>
      <c r="O3" s="10"/>
      <c r="P3" s="79"/>
    </row>
    <row r="4" ht="95.25" customHeight="1">
      <c r="A4" s="85"/>
      <c r="B4" t="s" s="86">
        <v>23</v>
      </c>
      <c r="C4" t="s" s="87">
        <f t="shared" si="9" ref="C4:C245">'Lookup'!B$10</f>
        <v>13</v>
      </c>
      <c r="D4" t="s" s="87">
        <f t="shared" si="10" ref="D4:D245">'Lookup'!B$11</f>
        <v>14</v>
      </c>
      <c r="E4" t="s" s="87">
        <f t="shared" si="11" ref="E4:E245">'Lookup'!B$12</f>
        <v>15</v>
      </c>
      <c r="F4" t="s" s="87">
        <f t="shared" si="12" ref="F4:F245">'Lookup'!B$13</f>
        <v>16</v>
      </c>
      <c r="G4" t="s" s="87">
        <f t="shared" si="13" ref="G4:G245">'Lookup'!B$14</f>
        <v>17</v>
      </c>
      <c r="H4" t="s" s="87">
        <f t="shared" si="14" ref="H4:H245">'Lookup'!B$15</f>
        <v>18</v>
      </c>
      <c r="I4" t="s" s="87">
        <f t="shared" si="15" ref="I4:I245">'Lookup'!B$16</f>
        <v>19</v>
      </c>
      <c r="J4" t="s" s="88">
        <f t="shared" si="16" ref="J4:J245">'Lookup'!B$17</f>
        <v>20</v>
      </c>
      <c r="K4" s="89"/>
      <c r="L4" t="s" s="13">
        <v>473</v>
      </c>
      <c r="M4" s="6"/>
      <c r="N4" t="s" s="13">
        <v>132</v>
      </c>
      <c r="O4" t="s" s="13">
        <v>474</v>
      </c>
      <c r="P4" t="s" s="90">
        <v>126</v>
      </c>
    </row>
    <row r="5" ht="17" customHeight="1">
      <c r="A5" s="85"/>
      <c r="B5" t="s" s="91">
        <v>28</v>
      </c>
      <c r="C5" s="92">
        <v>14</v>
      </c>
      <c r="D5" s="92">
        <v>0</v>
      </c>
      <c r="E5" s="92">
        <v>0</v>
      </c>
      <c r="F5" s="92">
        <v>0</v>
      </c>
      <c r="G5" s="92">
        <v>12</v>
      </c>
      <c r="H5" s="92">
        <v>0</v>
      </c>
      <c r="I5" s="92">
        <v>16</v>
      </c>
      <c r="J5" s="93">
        <v>0</v>
      </c>
      <c r="K5" s="94"/>
      <c r="L5" t="s" s="5">
        <v>475</v>
      </c>
      <c r="M5" s="77"/>
      <c r="N5" t="s" s="67">
        <v>136</v>
      </c>
      <c r="O5" s="95">
        <v>0.006276851851851852</v>
      </c>
      <c r="P5" s="96">
        <f>RANK(OFFSET(B5,0,MATCH($N$3,$C$4:$J$4,0)),C5:J5,0)</f>
        <v>1</v>
      </c>
    </row>
    <row r="6" ht="17" customHeight="1">
      <c r="A6" s="85"/>
      <c r="B6" t="s" s="91">
        <v>33</v>
      </c>
      <c r="C6" s="92">
        <v>12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3">
        <v>0</v>
      </c>
      <c r="K6" s="94"/>
      <c r="L6" t="s" s="5">
        <v>476</v>
      </c>
      <c r="M6" s="77"/>
      <c r="N6" s="67">
        <v>0</v>
      </c>
      <c r="O6" s="95">
        <v>0</v>
      </c>
      <c r="P6" s="96">
        <f>RANK(OFFSET(B6,0,MATCH($N$3,$C$4:$J$4,0)),C6:J6,0)</f>
        <v>2</v>
      </c>
    </row>
    <row r="7" ht="17" customHeight="1">
      <c r="A7" s="85"/>
      <c r="B7" t="s" s="91">
        <v>37</v>
      </c>
      <c r="C7" s="92">
        <v>14</v>
      </c>
      <c r="D7" s="92">
        <v>0</v>
      </c>
      <c r="E7" s="92">
        <v>0</v>
      </c>
      <c r="F7" s="92">
        <v>0</v>
      </c>
      <c r="G7" s="92">
        <v>16</v>
      </c>
      <c r="H7" s="92">
        <v>0</v>
      </c>
      <c r="I7" s="92">
        <v>12</v>
      </c>
      <c r="J7" s="93">
        <v>0</v>
      </c>
      <c r="K7" s="94"/>
      <c r="L7" t="s" s="5">
        <v>477</v>
      </c>
      <c r="M7" s="77"/>
      <c r="N7" t="s" s="67">
        <v>142</v>
      </c>
      <c r="O7" s="95">
        <v>0.008930902777777779</v>
      </c>
      <c r="P7" s="96">
        <f>RANK(OFFSET(B7,0,MATCH($N$3,$C$4:$J$4,0)),C7:J7,0)</f>
        <v>3</v>
      </c>
    </row>
    <row r="8" ht="17" customHeight="1">
      <c r="A8" s="85"/>
      <c r="B8" t="s" s="91">
        <v>20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4"/>
      <c r="L8" t="s" s="5">
        <v>478</v>
      </c>
      <c r="M8" s="77"/>
      <c r="N8" s="67">
        <v>0</v>
      </c>
      <c r="O8" s="95">
        <v>0</v>
      </c>
      <c r="P8" s="96">
        <f>RANK(OFFSET(B8,0,MATCH($N$3,$C$4:$J$4,0)),C8:J8,0)</f>
        <v>1</v>
      </c>
    </row>
    <row r="9" ht="17" customHeight="1">
      <c r="A9" s="85"/>
      <c r="B9" t="s" s="91">
        <v>44</v>
      </c>
      <c r="C9" s="92">
        <v>14</v>
      </c>
      <c r="D9" s="92">
        <v>0</v>
      </c>
      <c r="E9" s="92">
        <v>0</v>
      </c>
      <c r="F9" s="92">
        <v>16</v>
      </c>
      <c r="G9" s="92">
        <v>0</v>
      </c>
      <c r="H9" s="92">
        <v>10</v>
      </c>
      <c r="I9" s="92">
        <v>12</v>
      </c>
      <c r="J9" s="93">
        <v>0</v>
      </c>
      <c r="K9" s="94"/>
      <c r="L9" t="s" s="5">
        <v>479</v>
      </c>
      <c r="M9" s="77"/>
      <c r="N9" t="s" s="67">
        <v>147</v>
      </c>
      <c r="O9" s="95">
        <v>56.79</v>
      </c>
      <c r="P9" s="96">
        <f>RANK(OFFSET(B9,0,MATCH($N$3,$C$4:$J$4,0)),C9:J9,0)</f>
        <v>3</v>
      </c>
    </row>
    <row r="10" ht="17" customHeight="1">
      <c r="A10" s="85"/>
      <c r="B10" t="s" s="91">
        <v>48</v>
      </c>
      <c r="C10" s="92">
        <v>8</v>
      </c>
      <c r="D10" s="92">
        <v>0</v>
      </c>
      <c r="E10" s="92">
        <v>0</v>
      </c>
      <c r="F10" s="92">
        <v>0</v>
      </c>
      <c r="G10" s="92">
        <v>0</v>
      </c>
      <c r="H10" s="92">
        <v>10</v>
      </c>
      <c r="I10" s="92">
        <v>12</v>
      </c>
      <c r="J10" s="93">
        <v>0</v>
      </c>
      <c r="K10" s="94"/>
      <c r="L10" t="s" s="5">
        <v>480</v>
      </c>
      <c r="M10" s="77"/>
      <c r="N10" t="s" s="67">
        <v>144</v>
      </c>
      <c r="O10" s="95">
        <v>55.8</v>
      </c>
      <c r="P10" s="96">
        <f>RANK(OFFSET(B10,0,MATCH($N$3,$C$4:$J$4,0)),C10:J10,0)</f>
        <v>1</v>
      </c>
    </row>
    <row r="11" ht="17" customHeight="1">
      <c r="A11" s="85"/>
      <c r="B11" t="s" s="91">
        <v>52</v>
      </c>
      <c r="C11" s="92">
        <v>14</v>
      </c>
      <c r="D11" s="92">
        <v>0</v>
      </c>
      <c r="E11" s="92">
        <v>0</v>
      </c>
      <c r="F11" s="92">
        <v>0</v>
      </c>
      <c r="G11" s="92">
        <v>12</v>
      </c>
      <c r="H11" s="92">
        <v>0</v>
      </c>
      <c r="I11" s="92">
        <v>16</v>
      </c>
      <c r="J11" s="93">
        <v>0</v>
      </c>
      <c r="K11" s="94"/>
      <c r="L11" t="s" s="5">
        <v>481</v>
      </c>
      <c r="M11" s="77"/>
      <c r="N11" t="s" s="67">
        <v>150</v>
      </c>
      <c r="O11" s="95">
        <v>48.81</v>
      </c>
      <c r="P11" s="96">
        <f>RANK(OFFSET(B11,0,MATCH($N$3,$C$4:$J$4,0)),C11:J11,0)</f>
        <v>1</v>
      </c>
    </row>
    <row r="12" ht="17" customHeight="1">
      <c r="A12" s="85"/>
      <c r="B12" t="s" s="91">
        <v>56</v>
      </c>
      <c r="C12" s="92">
        <v>10</v>
      </c>
      <c r="D12" s="92">
        <v>0</v>
      </c>
      <c r="E12" s="92">
        <v>0</v>
      </c>
      <c r="F12" s="92">
        <v>0</v>
      </c>
      <c r="G12" s="92">
        <v>8</v>
      </c>
      <c r="H12" s="92">
        <v>0</v>
      </c>
      <c r="I12" s="92">
        <v>12</v>
      </c>
      <c r="J12" s="93">
        <v>0</v>
      </c>
      <c r="K12" s="94"/>
      <c r="L12" t="s" s="5">
        <v>482</v>
      </c>
      <c r="M12" s="77"/>
      <c r="N12" t="s" s="67">
        <v>151</v>
      </c>
      <c r="O12" s="95">
        <v>55.14</v>
      </c>
      <c r="P12" s="96">
        <f>RANK(OFFSET(B12,0,MATCH($N$3,$C$4:$J$4,0)),C12:J12,0)</f>
        <v>1</v>
      </c>
    </row>
    <row r="13" ht="17" customHeight="1">
      <c r="A13" s="85"/>
      <c r="B13" t="s" s="91">
        <v>60</v>
      </c>
      <c r="C13" s="92">
        <v>16</v>
      </c>
      <c r="D13" s="92">
        <v>8</v>
      </c>
      <c r="E13" s="92">
        <v>0</v>
      </c>
      <c r="F13" s="92">
        <v>14</v>
      </c>
      <c r="G13" s="92">
        <v>0</v>
      </c>
      <c r="H13" s="92">
        <v>12</v>
      </c>
      <c r="I13" s="92">
        <v>10</v>
      </c>
      <c r="J13" s="93">
        <v>0</v>
      </c>
      <c r="K13" s="94"/>
      <c r="L13" t="s" s="5">
        <v>483</v>
      </c>
      <c r="M13" s="77"/>
      <c r="N13" t="s" s="67">
        <v>162</v>
      </c>
      <c r="O13" s="95">
        <v>13.77</v>
      </c>
      <c r="P13" s="96">
        <f>RANK(OFFSET(B13,0,MATCH($N$3,$C$4:$J$4,0)),C13:J13,0)</f>
        <v>4</v>
      </c>
    </row>
    <row r="14" ht="17" customHeight="1">
      <c r="A14" s="85"/>
      <c r="B14" t="s" s="91">
        <v>64</v>
      </c>
      <c r="C14" s="92">
        <v>10</v>
      </c>
      <c r="D14" s="92">
        <v>0</v>
      </c>
      <c r="E14" s="92">
        <v>0</v>
      </c>
      <c r="F14" s="92">
        <v>12</v>
      </c>
      <c r="G14" s="92">
        <v>0</v>
      </c>
      <c r="H14" s="92">
        <v>6</v>
      </c>
      <c r="I14" s="92">
        <v>8</v>
      </c>
      <c r="J14" s="93">
        <v>0</v>
      </c>
      <c r="K14" s="94"/>
      <c r="L14" t="s" s="5">
        <v>484</v>
      </c>
      <c r="M14" s="77"/>
      <c r="N14" t="s" s="67">
        <v>161</v>
      </c>
      <c r="O14" s="95">
        <v>13.24</v>
      </c>
      <c r="P14" s="96">
        <f>RANK(OFFSET(B14,0,MATCH($N$3,$C$4:$J$4,0)),C14:J14,0)</f>
        <v>3</v>
      </c>
    </row>
    <row r="15" ht="17" customHeight="1">
      <c r="A15" s="85"/>
      <c r="B15" t="s" s="91">
        <v>68</v>
      </c>
      <c r="C15" s="92">
        <v>12</v>
      </c>
      <c r="D15" s="92">
        <v>8</v>
      </c>
      <c r="E15" s="92">
        <v>0</v>
      </c>
      <c r="F15" s="92">
        <v>16</v>
      </c>
      <c r="G15" s="92">
        <v>10</v>
      </c>
      <c r="H15" s="92">
        <v>6</v>
      </c>
      <c r="I15" s="92">
        <v>14</v>
      </c>
      <c r="J15" s="93">
        <v>0</v>
      </c>
      <c r="K15" s="94"/>
      <c r="L15" t="s" s="5">
        <v>485</v>
      </c>
      <c r="M15" s="77"/>
      <c r="N15" t="s" s="67">
        <v>167</v>
      </c>
      <c r="O15" s="95">
        <v>14.59</v>
      </c>
      <c r="P15" s="96">
        <f>RANK(OFFSET(B15,0,MATCH($N$3,$C$4:$J$4,0)),C15:J15,0)</f>
        <v>2</v>
      </c>
    </row>
    <row r="16" ht="17" customHeight="1">
      <c r="A16" s="85"/>
      <c r="B16" t="s" s="91">
        <v>72</v>
      </c>
      <c r="C16" s="92">
        <v>12</v>
      </c>
      <c r="D16" s="92">
        <v>6</v>
      </c>
      <c r="E16" s="92">
        <v>0</v>
      </c>
      <c r="F16" s="92">
        <v>0</v>
      </c>
      <c r="G16" s="92">
        <v>8</v>
      </c>
      <c r="H16" s="92">
        <v>4</v>
      </c>
      <c r="I16" s="92">
        <v>10</v>
      </c>
      <c r="J16" s="93">
        <v>0</v>
      </c>
      <c r="K16" s="94"/>
      <c r="L16" t="s" s="5">
        <v>486</v>
      </c>
      <c r="M16" s="77"/>
      <c r="N16" t="s" s="67">
        <v>168</v>
      </c>
      <c r="O16" s="95">
        <v>15.61</v>
      </c>
      <c r="P16" s="96">
        <f>RANK(OFFSET(B16,0,MATCH($N$3,$C$4:$J$4,0)),C16:J16,0)</f>
        <v>2</v>
      </c>
    </row>
    <row r="17" ht="17" customHeight="1">
      <c r="A17" s="85"/>
      <c r="B17" t="s" s="91">
        <v>76</v>
      </c>
      <c r="C17" s="92">
        <v>16</v>
      </c>
      <c r="D17" s="92">
        <v>0</v>
      </c>
      <c r="E17" s="92">
        <v>0</v>
      </c>
      <c r="F17" s="92">
        <v>14</v>
      </c>
      <c r="G17" s="92">
        <v>8</v>
      </c>
      <c r="H17" s="92">
        <v>12</v>
      </c>
      <c r="I17" s="92">
        <v>10</v>
      </c>
      <c r="J17" s="93">
        <v>0</v>
      </c>
      <c r="K17" s="94"/>
      <c r="L17" t="s" s="5">
        <v>487</v>
      </c>
      <c r="M17" s="77"/>
      <c r="N17" t="s" s="67">
        <v>182</v>
      </c>
      <c r="O17" s="95">
        <v>14.39</v>
      </c>
      <c r="P17" s="96">
        <f>RANK(OFFSET(B17,0,MATCH($N$3,$C$4:$J$4,0)),C17:J17,0)</f>
        <v>4</v>
      </c>
    </row>
    <row r="18" ht="17" customHeight="1">
      <c r="A18" s="85"/>
      <c r="B18" t="s" s="91">
        <v>80</v>
      </c>
      <c r="C18" s="92">
        <v>12</v>
      </c>
      <c r="D18" s="92">
        <v>0</v>
      </c>
      <c r="E18" s="92">
        <v>0</v>
      </c>
      <c r="F18" s="92">
        <v>0</v>
      </c>
      <c r="G18" s="92">
        <v>0</v>
      </c>
      <c r="H18" s="92">
        <v>8</v>
      </c>
      <c r="I18" s="92">
        <v>10</v>
      </c>
      <c r="J18" s="93">
        <v>0</v>
      </c>
      <c r="K18" s="94"/>
      <c r="L18" t="s" s="5">
        <v>488</v>
      </c>
      <c r="M18" s="77"/>
      <c r="N18" t="s" s="67">
        <v>179</v>
      </c>
      <c r="O18" s="95">
        <v>13.58</v>
      </c>
      <c r="P18" s="96">
        <f>RANK(OFFSET(B18,0,MATCH($N$3,$C$4:$J$4,0)),C18:J18,0)</f>
        <v>2</v>
      </c>
    </row>
    <row r="19" ht="17" customHeight="1">
      <c r="A19" s="85"/>
      <c r="B19" t="s" s="91">
        <v>84</v>
      </c>
      <c r="C19" s="92">
        <v>12</v>
      </c>
      <c r="D19" s="92">
        <v>16</v>
      </c>
      <c r="E19" s="92">
        <v>14</v>
      </c>
      <c r="F19" s="92">
        <v>6</v>
      </c>
      <c r="G19" s="92">
        <v>10</v>
      </c>
      <c r="H19" s="92">
        <v>4</v>
      </c>
      <c r="I19" s="92">
        <v>8</v>
      </c>
      <c r="J19" s="93">
        <v>0</v>
      </c>
      <c r="K19" s="94"/>
      <c r="L19" t="s" s="5">
        <v>489</v>
      </c>
      <c r="M19" s="77"/>
      <c r="N19" t="s" s="67">
        <v>144</v>
      </c>
      <c r="O19" s="95">
        <v>12.78</v>
      </c>
      <c r="P19" s="96">
        <f>RANK(OFFSET(B19,0,MATCH($N$3,$C$4:$J$4,0)),C19:J19,0)</f>
        <v>5</v>
      </c>
    </row>
    <row r="20" ht="17" customHeight="1">
      <c r="A20" s="85"/>
      <c r="B20" t="s" s="91">
        <v>87</v>
      </c>
      <c r="C20" s="92">
        <v>10</v>
      </c>
      <c r="D20" s="92">
        <v>8</v>
      </c>
      <c r="E20" s="92">
        <v>12</v>
      </c>
      <c r="F20" s="92">
        <v>4</v>
      </c>
      <c r="G20" s="92">
        <v>6</v>
      </c>
      <c r="H20" s="92">
        <v>0</v>
      </c>
      <c r="I20" s="92">
        <v>3</v>
      </c>
      <c r="J20" s="93">
        <v>0</v>
      </c>
      <c r="K20" s="94"/>
      <c r="L20" t="s" s="5">
        <v>490</v>
      </c>
      <c r="M20" s="77"/>
      <c r="N20" t="s" s="67">
        <v>193</v>
      </c>
      <c r="O20" s="95">
        <v>13.54</v>
      </c>
      <c r="P20" s="96">
        <f>RANK(OFFSET(B20,0,MATCH($N$3,$C$4:$J$4,0)),C20:J20,0)</f>
        <v>6</v>
      </c>
    </row>
    <row r="21" ht="17" customHeight="1">
      <c r="A21" s="85"/>
      <c r="B21" t="s" s="91">
        <v>90</v>
      </c>
      <c r="C21" s="92">
        <v>14</v>
      </c>
      <c r="D21" s="92">
        <v>10</v>
      </c>
      <c r="E21" s="92">
        <v>0</v>
      </c>
      <c r="F21" s="92">
        <v>0</v>
      </c>
      <c r="G21" s="92">
        <v>12</v>
      </c>
      <c r="H21" s="92">
        <v>0</v>
      </c>
      <c r="I21" s="92">
        <v>16</v>
      </c>
      <c r="J21" s="93">
        <v>0</v>
      </c>
      <c r="K21" s="94"/>
      <c r="L21" t="s" s="5">
        <v>491</v>
      </c>
      <c r="M21" s="77"/>
      <c r="N21" t="s" s="67">
        <v>150</v>
      </c>
      <c r="O21" s="95">
        <v>11.25</v>
      </c>
      <c r="P21" s="96">
        <f>RANK(OFFSET(B21,0,MATCH($N$3,$C$4:$J$4,0)),C21:J21,0)</f>
        <v>1</v>
      </c>
    </row>
    <row r="22" ht="17" customHeight="1">
      <c r="A22" s="85"/>
      <c r="B22" t="s" s="91">
        <v>93</v>
      </c>
      <c r="C22" s="92">
        <v>12</v>
      </c>
      <c r="D22" s="92">
        <v>0</v>
      </c>
      <c r="E22" s="92">
        <v>0</v>
      </c>
      <c r="F22" s="92">
        <v>0</v>
      </c>
      <c r="G22" s="92">
        <v>8</v>
      </c>
      <c r="H22" s="92">
        <v>0</v>
      </c>
      <c r="I22" s="92">
        <v>10</v>
      </c>
      <c r="J22" s="93">
        <v>0</v>
      </c>
      <c r="K22" s="94"/>
      <c r="L22" t="s" s="5">
        <v>492</v>
      </c>
      <c r="M22" s="77"/>
      <c r="N22" t="s" s="67">
        <v>151</v>
      </c>
      <c r="O22" s="95">
        <v>12.24</v>
      </c>
      <c r="P22" s="96">
        <f>RANK(OFFSET(B22,0,MATCH($N$3,$C$4:$J$4,0)),C22:J22,0)</f>
        <v>2</v>
      </c>
    </row>
    <row r="23" ht="17" customHeight="1">
      <c r="A23" s="85"/>
      <c r="B23" t="s" s="91">
        <v>96</v>
      </c>
      <c r="C23" s="92">
        <v>12</v>
      </c>
      <c r="D23" s="92">
        <v>0</v>
      </c>
      <c r="E23" s="92">
        <v>0</v>
      </c>
      <c r="F23" s="92">
        <v>0</v>
      </c>
      <c r="G23" s="92">
        <v>16</v>
      </c>
      <c r="H23" s="92">
        <v>0</v>
      </c>
      <c r="I23" s="92">
        <v>14</v>
      </c>
      <c r="J23" s="93">
        <v>0</v>
      </c>
      <c r="K23" s="94"/>
      <c r="L23" t="s" s="5">
        <v>493</v>
      </c>
      <c r="M23" s="77"/>
      <c r="N23" t="s" s="67">
        <v>201</v>
      </c>
      <c r="O23" s="95">
        <v>12.7</v>
      </c>
      <c r="P23" s="96">
        <f>RANK(OFFSET(B23,0,MATCH($N$3,$C$4:$J$4,0)),C23:J23,0)</f>
        <v>2</v>
      </c>
    </row>
    <row r="24" ht="17" customHeight="1">
      <c r="A24" s="85"/>
      <c r="B24" t="s" s="91">
        <v>98</v>
      </c>
      <c r="C24" s="92">
        <v>12</v>
      </c>
      <c r="D24" s="92">
        <v>0</v>
      </c>
      <c r="E24" s="92">
        <v>0</v>
      </c>
      <c r="F24" s="92">
        <v>0</v>
      </c>
      <c r="G24" s="92">
        <v>10</v>
      </c>
      <c r="H24" s="92">
        <v>0</v>
      </c>
      <c r="I24" s="92">
        <v>8</v>
      </c>
      <c r="J24" s="93">
        <v>0</v>
      </c>
      <c r="K24" s="94"/>
      <c r="L24" t="s" s="5">
        <v>494</v>
      </c>
      <c r="M24" s="77"/>
      <c r="N24" t="s" s="67">
        <v>204</v>
      </c>
      <c r="O24" s="95">
        <v>15.61</v>
      </c>
      <c r="P24" s="96">
        <f>RANK(OFFSET(B24,0,MATCH($N$3,$C$4:$J$4,0)),C24:J24,0)</f>
        <v>3</v>
      </c>
    </row>
    <row r="25" ht="17" customHeight="1">
      <c r="A25" s="85"/>
      <c r="B25" t="s" s="91">
        <v>100</v>
      </c>
      <c r="C25" s="92">
        <v>14</v>
      </c>
      <c r="D25" s="92">
        <v>0</v>
      </c>
      <c r="E25" s="92">
        <v>0</v>
      </c>
      <c r="F25" s="92">
        <v>10</v>
      </c>
      <c r="G25" s="92">
        <v>0</v>
      </c>
      <c r="H25" s="92">
        <v>12</v>
      </c>
      <c r="I25" s="92">
        <v>16</v>
      </c>
      <c r="J25" s="93">
        <v>0</v>
      </c>
      <c r="K25" s="94"/>
      <c r="L25" t="s" s="5">
        <v>495</v>
      </c>
      <c r="M25" s="77"/>
      <c r="N25" t="s" s="67">
        <v>205</v>
      </c>
      <c r="O25" s="95">
        <v>0.001340972222222222</v>
      </c>
      <c r="P25" s="96">
        <f>RANK(OFFSET(B25,0,MATCH($N$3,$C$4:$J$4,0)),C25:J25,0)</f>
        <v>1</v>
      </c>
    </row>
    <row r="26" ht="17" customHeight="1">
      <c r="A26" s="85"/>
      <c r="B26" t="s" s="91">
        <v>102</v>
      </c>
      <c r="C26" s="92">
        <v>10</v>
      </c>
      <c r="D26" s="92">
        <v>0</v>
      </c>
      <c r="E26" s="92">
        <v>0</v>
      </c>
      <c r="F26" s="92">
        <v>6</v>
      </c>
      <c r="G26" s="92">
        <v>0</v>
      </c>
      <c r="H26" s="92">
        <v>8</v>
      </c>
      <c r="I26" s="92">
        <v>12</v>
      </c>
      <c r="J26" s="93">
        <v>0</v>
      </c>
      <c r="K26" s="94"/>
      <c r="L26" t="s" s="5">
        <v>496</v>
      </c>
      <c r="M26" s="77"/>
      <c r="N26" t="s" s="67">
        <v>161</v>
      </c>
      <c r="O26" s="95">
        <v>0.001415393518518519</v>
      </c>
      <c r="P26" s="96">
        <f>RANK(OFFSET(B26,0,MATCH($N$3,$C$4:$J$4,0)),C26:J26,0)</f>
        <v>1</v>
      </c>
    </row>
    <row r="27" ht="17" customHeight="1">
      <c r="A27" s="85"/>
      <c r="B27" t="s" s="91">
        <v>104</v>
      </c>
      <c r="C27" s="92">
        <v>16</v>
      </c>
      <c r="D27" s="92">
        <v>12</v>
      </c>
      <c r="E27" s="92">
        <v>8</v>
      </c>
      <c r="F27" s="92">
        <v>0</v>
      </c>
      <c r="G27" s="92">
        <v>14</v>
      </c>
      <c r="H27" s="92">
        <v>6</v>
      </c>
      <c r="I27" s="92">
        <v>10</v>
      </c>
      <c r="J27" s="93">
        <v>0</v>
      </c>
      <c r="K27" s="94"/>
      <c r="L27" t="s" s="5">
        <v>497</v>
      </c>
      <c r="M27" s="77"/>
      <c r="N27" t="s" s="67">
        <v>229</v>
      </c>
      <c r="O27" t="s" s="67">
        <v>230</v>
      </c>
      <c r="P27" s="96">
        <f>RANK(OFFSET(B27,0,MATCH($N$3,$C$4:$J$4,0)),C27:J27,0)</f>
        <v>4</v>
      </c>
    </row>
    <row r="28" ht="17" customHeight="1">
      <c r="A28" s="85"/>
      <c r="B28" t="s" s="91">
        <v>106</v>
      </c>
      <c r="C28" s="92">
        <v>12</v>
      </c>
      <c r="D28" s="92">
        <v>6</v>
      </c>
      <c r="E28" s="92">
        <v>0</v>
      </c>
      <c r="F28" s="92">
        <v>0</v>
      </c>
      <c r="G28" s="92">
        <v>8</v>
      </c>
      <c r="H28" s="92">
        <v>0</v>
      </c>
      <c r="I28" s="92">
        <v>10</v>
      </c>
      <c r="J28" s="93">
        <v>0</v>
      </c>
      <c r="K28" s="94"/>
      <c r="L28" t="s" s="5">
        <v>498</v>
      </c>
      <c r="M28" s="77"/>
      <c r="N28" t="s" s="67">
        <v>224</v>
      </c>
      <c r="O28" t="s" s="67">
        <v>225</v>
      </c>
      <c r="P28" s="96">
        <f>RANK(OFFSET(B28,0,MATCH($N$3,$C$4:$J$4,0)),C28:J28,0)</f>
        <v>2</v>
      </c>
    </row>
    <row r="29" ht="17" customHeight="1">
      <c r="A29" s="85"/>
      <c r="B29" t="s" s="91">
        <v>108</v>
      </c>
      <c r="C29" s="92">
        <v>10</v>
      </c>
      <c r="D29" s="92">
        <v>0</v>
      </c>
      <c r="E29" s="92">
        <v>0</v>
      </c>
      <c r="F29" s="92">
        <v>0</v>
      </c>
      <c r="G29" s="92">
        <v>14</v>
      </c>
      <c r="H29" s="92">
        <v>12</v>
      </c>
      <c r="I29" s="92">
        <v>16</v>
      </c>
      <c r="J29" s="93">
        <v>0</v>
      </c>
      <c r="K29" s="94"/>
      <c r="L29" t="s" s="5">
        <v>499</v>
      </c>
      <c r="M29" s="77"/>
      <c r="N29" t="s" s="67">
        <v>237</v>
      </c>
      <c r="O29" t="s" s="67">
        <v>238</v>
      </c>
      <c r="P29" s="96">
        <f>RANK(OFFSET(B29,0,MATCH($N$3,$C$4:$J$4,0)),C29:J29,0)</f>
        <v>1</v>
      </c>
    </row>
    <row r="30" ht="17" customHeight="1">
      <c r="A30" s="85"/>
      <c r="B30" t="s" s="91">
        <v>110</v>
      </c>
      <c r="C30" s="92">
        <v>8</v>
      </c>
      <c r="D30" s="92">
        <v>0</v>
      </c>
      <c r="E30" s="92">
        <v>0</v>
      </c>
      <c r="F30" s="92">
        <v>0</v>
      </c>
      <c r="G30" s="92">
        <v>10</v>
      </c>
      <c r="H30" s="92">
        <v>6</v>
      </c>
      <c r="I30" s="92">
        <v>12</v>
      </c>
      <c r="J30" s="93">
        <v>0</v>
      </c>
      <c r="K30" s="94"/>
      <c r="L30" t="s" s="5">
        <v>500</v>
      </c>
      <c r="M30" s="77"/>
      <c r="N30" t="s" s="67">
        <v>239</v>
      </c>
      <c r="O30" t="s" s="67">
        <v>240</v>
      </c>
      <c r="P30" s="96">
        <f>RANK(OFFSET(B30,0,MATCH($N$3,$C$4:$J$4,0)),C30:J30,0)</f>
        <v>1</v>
      </c>
    </row>
    <row r="31" ht="17" customHeight="1">
      <c r="A31" s="85"/>
      <c r="B31" t="s" s="91">
        <v>112</v>
      </c>
      <c r="C31" s="92">
        <v>12</v>
      </c>
      <c r="D31" s="92">
        <v>0</v>
      </c>
      <c r="E31" s="92">
        <v>0</v>
      </c>
      <c r="F31" s="92">
        <v>0</v>
      </c>
      <c r="G31" s="92">
        <v>14</v>
      </c>
      <c r="H31" s="92">
        <v>10</v>
      </c>
      <c r="I31" s="92">
        <v>16</v>
      </c>
      <c r="J31" s="93">
        <v>0</v>
      </c>
      <c r="K31" s="94"/>
      <c r="L31" t="s" s="5">
        <v>501</v>
      </c>
      <c r="M31" s="77"/>
      <c r="N31" t="s" s="67">
        <v>251</v>
      </c>
      <c r="O31" t="s" s="67">
        <v>252</v>
      </c>
      <c r="P31" s="96">
        <f>RANK(OFFSET(B31,0,MATCH($N$3,$C$4:$J$4,0)),C31:J31,0)</f>
        <v>1</v>
      </c>
    </row>
    <row r="32" ht="17" customHeight="1">
      <c r="A32" s="85"/>
      <c r="B32" t="s" s="91">
        <v>114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3">
        <v>0</v>
      </c>
      <c r="K32" s="94"/>
      <c r="L32" t="s" s="5">
        <v>502</v>
      </c>
      <c r="M32" s="77"/>
      <c r="N32" s="67">
        <v>0</v>
      </c>
      <c r="O32" s="95">
        <v>0</v>
      </c>
      <c r="P32" s="96">
        <f>RANK(OFFSET(B32,0,MATCH($N$3,$C$4:$J$4,0)),C32:J32,0)</f>
        <v>1</v>
      </c>
    </row>
    <row r="33" ht="17" customHeight="1">
      <c r="A33" s="85"/>
      <c r="B33" t="s" s="91">
        <v>116</v>
      </c>
      <c r="C33" s="92">
        <v>14</v>
      </c>
      <c r="D33" s="92">
        <v>0</v>
      </c>
      <c r="E33" s="92">
        <v>0</v>
      </c>
      <c r="F33" s="92">
        <v>0</v>
      </c>
      <c r="G33" s="92">
        <v>16</v>
      </c>
      <c r="H33" s="92">
        <v>0</v>
      </c>
      <c r="I33" s="92">
        <v>12</v>
      </c>
      <c r="J33" s="93">
        <v>0</v>
      </c>
      <c r="K33" s="94"/>
      <c r="L33" t="s" s="5">
        <v>503</v>
      </c>
      <c r="M33" s="77"/>
      <c r="N33" t="s" s="67">
        <v>136</v>
      </c>
      <c r="O33" s="95">
        <v>0.001444791666666666</v>
      </c>
      <c r="P33" s="96">
        <f>RANK(OFFSET(B33,0,MATCH($N$3,$C$4:$J$4,0)),C33:J33,0)</f>
        <v>3</v>
      </c>
    </row>
    <row r="34" ht="17" customHeight="1">
      <c r="A34" s="85"/>
      <c r="B34" t="s" s="91">
        <v>117</v>
      </c>
      <c r="C34" s="92">
        <v>10</v>
      </c>
      <c r="D34" s="92">
        <v>0</v>
      </c>
      <c r="E34" s="92">
        <v>0</v>
      </c>
      <c r="F34" s="92">
        <v>0</v>
      </c>
      <c r="G34" s="92">
        <v>12</v>
      </c>
      <c r="H34" s="92">
        <v>0</v>
      </c>
      <c r="I34" s="92">
        <v>0</v>
      </c>
      <c r="J34" s="93">
        <v>0</v>
      </c>
      <c r="K34" s="94"/>
      <c r="L34" t="s" s="5">
        <v>504</v>
      </c>
      <c r="M34" s="77"/>
      <c r="N34" s="67">
        <v>0</v>
      </c>
      <c r="O34" s="95">
        <v>0</v>
      </c>
      <c r="P34" s="96">
        <f>RANK(OFFSET(B34,0,MATCH($N$3,$C$4:$J$4,0)),C34:J34,0)</f>
        <v>3</v>
      </c>
    </row>
    <row r="35" ht="17" customHeight="1">
      <c r="A35" s="85"/>
      <c r="B35" t="s" s="91">
        <v>118</v>
      </c>
      <c r="C35" s="92">
        <v>14</v>
      </c>
      <c r="D35" s="92">
        <v>0</v>
      </c>
      <c r="E35" s="92">
        <v>0</v>
      </c>
      <c r="F35" s="92">
        <v>0</v>
      </c>
      <c r="G35" s="92">
        <v>12</v>
      </c>
      <c r="H35" s="92">
        <v>0</v>
      </c>
      <c r="I35" s="92">
        <v>16</v>
      </c>
      <c r="J35" s="93">
        <v>0</v>
      </c>
      <c r="K35" s="94"/>
      <c r="L35" t="s" s="5">
        <v>505</v>
      </c>
      <c r="M35" s="77"/>
      <c r="N35" t="s" s="67">
        <v>201</v>
      </c>
      <c r="O35" t="s" s="67">
        <v>264</v>
      </c>
      <c r="P35" s="96">
        <f>RANK(OFFSET(B35,0,MATCH($N$3,$C$4:$J$4,0)),C35:J35,0)</f>
        <v>1</v>
      </c>
    </row>
    <row r="36" ht="17" customHeight="1">
      <c r="A36" s="85"/>
      <c r="B36" t="s" s="91">
        <v>119</v>
      </c>
      <c r="C36" s="92">
        <v>10</v>
      </c>
      <c r="D36" s="92">
        <v>0</v>
      </c>
      <c r="E36" s="92">
        <v>0</v>
      </c>
      <c r="F36" s="92">
        <v>0</v>
      </c>
      <c r="G36" s="92">
        <v>12</v>
      </c>
      <c r="H36" s="92">
        <v>0</v>
      </c>
      <c r="I36" s="92">
        <v>8</v>
      </c>
      <c r="J36" s="93">
        <v>0</v>
      </c>
      <c r="K36" s="94"/>
      <c r="L36" t="s" s="5">
        <v>506</v>
      </c>
      <c r="M36" s="77"/>
      <c r="N36" t="s" s="67">
        <v>142</v>
      </c>
      <c r="O36" s="95">
        <v>0.002014236111111111</v>
      </c>
      <c r="P36" s="96">
        <f>RANK(OFFSET(B36,0,MATCH($N$3,$C$4:$J$4,0)),C36:J36,0)</f>
        <v>3</v>
      </c>
    </row>
    <row r="37" ht="17" customHeight="1">
      <c r="A37" s="85"/>
      <c r="B37" t="s" s="91">
        <v>120</v>
      </c>
      <c r="C37" s="92">
        <v>16</v>
      </c>
      <c r="D37" s="92">
        <v>0</v>
      </c>
      <c r="E37" s="92">
        <v>0</v>
      </c>
      <c r="F37" s="92">
        <v>0</v>
      </c>
      <c r="G37" s="92">
        <v>0</v>
      </c>
      <c r="H37" s="92">
        <v>12</v>
      </c>
      <c r="I37" s="92">
        <v>14</v>
      </c>
      <c r="J37" s="93">
        <v>0</v>
      </c>
      <c r="K37" s="94"/>
      <c r="L37" t="s" s="5">
        <v>507</v>
      </c>
      <c r="M37" s="77"/>
      <c r="N37" s="67">
        <v>0</v>
      </c>
      <c r="O37" s="95">
        <v>0.0007525462962962962</v>
      </c>
      <c r="P37" s="96">
        <f>RANK(OFFSET(B37,0,MATCH($N$3,$C$4:$J$4,0)),C37:J37,0)</f>
        <v>2</v>
      </c>
    </row>
    <row r="38" ht="17" customHeight="1">
      <c r="A38" s="85"/>
      <c r="B38" t="s" s="91">
        <v>20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3">
        <v>0</v>
      </c>
      <c r="K38" s="94"/>
      <c r="L38" t="s" s="5">
        <v>478</v>
      </c>
      <c r="M38" s="77"/>
      <c r="N38" s="67">
        <v>0</v>
      </c>
      <c r="O38" s="95">
        <v>0</v>
      </c>
      <c r="P38" s="96">
        <f>RANK(OFFSET(B38,0,MATCH($N$3,$C$4:$J$4,0)),C38:J38,0)</f>
        <v>1</v>
      </c>
    </row>
    <row r="39" ht="17" customHeight="1">
      <c r="A39" s="85"/>
      <c r="B39" t="s" s="91">
        <v>121</v>
      </c>
      <c r="C39" s="92">
        <v>0</v>
      </c>
      <c r="D39" s="92">
        <v>0</v>
      </c>
      <c r="E39" s="92">
        <v>0</v>
      </c>
      <c r="F39" s="92">
        <v>0</v>
      </c>
      <c r="G39" s="92">
        <v>16</v>
      </c>
      <c r="H39" s="92">
        <v>0</v>
      </c>
      <c r="I39" s="92">
        <v>14</v>
      </c>
      <c r="J39" s="93">
        <v>0</v>
      </c>
      <c r="K39" s="94"/>
      <c r="L39" t="s" s="5">
        <v>508</v>
      </c>
      <c r="M39" s="77"/>
      <c r="N39" s="67">
        <v>0</v>
      </c>
      <c r="O39" s="95">
        <v>0.0007238425925925927</v>
      </c>
      <c r="P39" s="96">
        <f>RANK(OFFSET(B39,0,MATCH($N$3,$C$4:$J$4,0)),C39:J39,0)</f>
        <v>2</v>
      </c>
    </row>
    <row r="40" ht="17" customHeight="1">
      <c r="A40" s="85"/>
      <c r="B40" t="s" s="91">
        <v>20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3">
        <v>0</v>
      </c>
      <c r="K40" s="94"/>
      <c r="L40" t="s" s="5">
        <v>478</v>
      </c>
      <c r="M40" s="77"/>
      <c r="N40" s="67">
        <v>0</v>
      </c>
      <c r="O40" s="95">
        <v>0</v>
      </c>
      <c r="P40" s="96">
        <f>RANK(OFFSET(B40,0,MATCH($N$3,$C$4:$J$4,0)),C40:J40,0)</f>
        <v>1</v>
      </c>
    </row>
    <row r="41" ht="17" customHeight="1">
      <c r="A41" s="85"/>
      <c r="B41" t="s" s="91">
        <v>122</v>
      </c>
      <c r="C41" s="92">
        <v>16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14</v>
      </c>
      <c r="J41" s="93">
        <v>0</v>
      </c>
      <c r="K41" s="94"/>
      <c r="L41" t="s" s="5">
        <v>509</v>
      </c>
      <c r="M41" s="77"/>
      <c r="N41" s="67">
        <v>0</v>
      </c>
      <c r="O41" s="95">
        <v>55.54</v>
      </c>
      <c r="P41" s="96">
        <f>RANK(OFFSET(B41,0,MATCH($N$3,$C$4:$J$4,0)),C41:J41,0)</f>
        <v>2</v>
      </c>
    </row>
    <row r="42" ht="17" customHeight="1">
      <c r="A42" s="85"/>
      <c r="B42" t="s" s="91">
        <v>20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3">
        <v>0</v>
      </c>
      <c r="K42" s="94"/>
      <c r="L42" t="s" s="5">
        <v>478</v>
      </c>
      <c r="M42" s="77"/>
      <c r="N42" s="67">
        <v>0</v>
      </c>
      <c r="O42" s="95">
        <v>0</v>
      </c>
      <c r="P42" s="96">
        <f>RANK(OFFSET(B42,0,MATCH($N$3,$C$4:$J$4,0)),C42:J42,0)</f>
        <v>1</v>
      </c>
    </row>
    <row r="43" ht="17" customHeight="1">
      <c r="A43" s="85"/>
      <c r="B43" t="s" s="91">
        <v>123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16</v>
      </c>
      <c r="J43" s="93">
        <v>0</v>
      </c>
      <c r="K43" s="94"/>
      <c r="L43" t="s" s="5">
        <v>510</v>
      </c>
      <c r="M43" s="77"/>
      <c r="N43" s="67">
        <v>0</v>
      </c>
      <c r="O43" s="95">
        <v>50.16</v>
      </c>
      <c r="P43" s="96">
        <f>RANK(OFFSET(B43,0,MATCH($N$3,$C$4:$J$4,0)),C43:J43,0)</f>
        <v>1</v>
      </c>
    </row>
    <row r="44" ht="17" customHeight="1">
      <c r="A44" s="85"/>
      <c r="B44" t="s" s="91">
        <v>20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3">
        <v>0</v>
      </c>
      <c r="K44" s="94"/>
      <c r="L44" t="s" s="5">
        <v>478</v>
      </c>
      <c r="M44" s="77"/>
      <c r="N44" s="67">
        <v>0</v>
      </c>
      <c r="O44" s="95">
        <v>0</v>
      </c>
      <c r="P44" s="96">
        <f>RANK(OFFSET(B44,0,MATCH($N$3,$C$4:$J$4,0)),C44:J44,0)</f>
        <v>1</v>
      </c>
    </row>
    <row r="45" ht="17" customHeight="1">
      <c r="A45" s="85"/>
      <c r="B45" t="s" s="91">
        <v>124</v>
      </c>
      <c r="C45" s="92">
        <v>16</v>
      </c>
      <c r="D45" s="92">
        <v>0</v>
      </c>
      <c r="E45" s="92">
        <v>0</v>
      </c>
      <c r="F45" s="92">
        <v>0</v>
      </c>
      <c r="G45" s="92">
        <v>14</v>
      </c>
      <c r="H45" s="92">
        <v>0</v>
      </c>
      <c r="I45" s="92">
        <v>12</v>
      </c>
      <c r="J45" s="93">
        <v>0</v>
      </c>
      <c r="K45" s="94"/>
      <c r="L45" t="s" s="5">
        <v>511</v>
      </c>
      <c r="M45" s="77"/>
      <c r="N45" s="67">
        <v>0</v>
      </c>
      <c r="O45" s="95">
        <v>51.29</v>
      </c>
      <c r="P45" s="96">
        <f>RANK(OFFSET(B45,0,MATCH($N$3,$C$4:$J$4,0)),C45:J45,0)</f>
        <v>3</v>
      </c>
    </row>
    <row r="46" ht="15.75" customHeight="1">
      <c r="A46" s="85"/>
      <c r="B46" t="s" s="97">
        <v>20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9">
        <v>0</v>
      </c>
      <c r="K46" s="94"/>
      <c r="L46" t="s" s="5">
        <v>478</v>
      </c>
      <c r="M46" s="77"/>
      <c r="N46" s="67">
        <v>0</v>
      </c>
      <c r="O46" s="95">
        <v>0</v>
      </c>
      <c r="P46" s="96">
        <f>RANK(OFFSET(B46,0,MATCH($N$3,$C$4:$J$4,0)),C46:J46,0)</f>
        <v>1</v>
      </c>
    </row>
    <row r="47" ht="17.5" customHeight="1">
      <c r="A47" s="85"/>
      <c r="B47" t="s" s="100">
        <v>512</v>
      </c>
      <c r="C47" s="101">
        <f>SUMIF(C5:C46,"&gt;0")</f>
        <v>414</v>
      </c>
      <c r="D47" s="101">
        <f>SUMIF(D5:D46,"&gt;0")</f>
        <v>74</v>
      </c>
      <c r="E47" s="101">
        <f>SUMIF(E5:E46,"&gt;0")</f>
        <v>34</v>
      </c>
      <c r="F47" s="101">
        <f>SUMIF(F5:F46,"&gt;0")</f>
        <v>98</v>
      </c>
      <c r="G47" s="101">
        <f>SUMIF(G5:G46,"&gt;0")</f>
        <v>278</v>
      </c>
      <c r="H47" s="101">
        <f>SUMIF(H5:H46,"&gt;0")</f>
        <v>138</v>
      </c>
      <c r="I47" s="101">
        <f>SUMIF(I5:I46,"&gt;0")</f>
        <v>399</v>
      </c>
      <c r="J47" s="101">
        <f>SUMIF(J5:J46,"&gt;0")</f>
        <v>0</v>
      </c>
      <c r="K47" s="83"/>
      <c r="L47" s="77"/>
      <c r="M47" s="77"/>
      <c r="N47" s="77"/>
      <c r="O47" s="77"/>
      <c r="P47" s="79"/>
    </row>
    <row r="48" ht="17" customHeight="1">
      <c r="A48" s="76"/>
      <c r="B48" t="s" s="102">
        <v>513</v>
      </c>
      <c r="C48" s="103">
        <f>SUMIF('MALE TRACK'!$E1:$E234,C$4,'MALE TRACK'!$G1:$G234)+SUMIF('MALE TRACK'!$L1:$L234,C$4,'MALE TRACK'!$N1:$N234)</f>
        <v>414</v>
      </c>
      <c r="D48" s="103">
        <f>SUMIF('MALE TRACK'!$E1:$E234,D$4,'MALE TRACK'!$G1:$G234)+SUMIF('MALE TRACK'!$L1:$L234,D$4,'MALE TRACK'!$N1:$N234)</f>
        <v>74</v>
      </c>
      <c r="E48" s="103">
        <f>SUMIF('MALE TRACK'!$E1:$E234,E$4,'MALE TRACK'!$G1:$G234)+SUMIF('MALE TRACK'!$L1:$L234,E$4,'MALE TRACK'!$N1:$N234)</f>
        <v>34</v>
      </c>
      <c r="F48" s="103">
        <f>SUMIF('MALE TRACK'!$E1:$E234,F$4,'MALE TRACK'!$G1:$G234)+SUMIF('MALE TRACK'!$L1:$L234,F$4,'MALE TRACK'!$N1:$N234)</f>
        <v>98</v>
      </c>
      <c r="G48" s="103">
        <f>SUMIF('MALE TRACK'!$E1:$E234,G$4,'MALE TRACK'!$G1:$G234)+SUMIF('MALE TRACK'!$L1:$L234,G$4,'MALE TRACK'!$N1:$N234)</f>
        <v>278</v>
      </c>
      <c r="H48" s="103">
        <f>SUMIF('MALE TRACK'!$E1:$E234,H$4,'MALE TRACK'!$G1:$G234)+SUMIF('MALE TRACK'!$L1:$L234,H$4,'MALE TRACK'!$N1:$N234)</f>
        <v>138</v>
      </c>
      <c r="I48" s="103">
        <f>SUMIF('MALE TRACK'!$E1:$E234,I$4,'MALE TRACK'!$G1:$G234)+SUMIF('MALE TRACK'!$L1:$L234,I$4,'MALE TRACK'!$N1:$N234)</f>
        <v>399</v>
      </c>
      <c r="J48" s="103">
        <f>SUMIF('MALE TRACK'!$E1:$E234,J$4,'MALE TRACK'!$G1:$G234)+SUMIF('MALE TRACK'!$L1:$L234,J$4,'MALE TRACK'!$N1:$N234)</f>
        <v>0</v>
      </c>
      <c r="K48" s="77"/>
      <c r="L48" s="77"/>
      <c r="M48" s="77"/>
      <c r="N48" s="77"/>
      <c r="O48" s="77"/>
      <c r="P48" s="79"/>
    </row>
    <row r="49" ht="15.75" customHeight="1">
      <c r="A49" s="76"/>
      <c r="B49" s="104"/>
      <c r="C49" s="105"/>
      <c r="D49" s="105"/>
      <c r="E49" s="105"/>
      <c r="F49" s="105"/>
      <c r="G49" s="105"/>
      <c r="H49" s="105"/>
      <c r="I49" s="105"/>
      <c r="J49" s="105"/>
      <c r="K49" s="77"/>
      <c r="L49" s="77"/>
      <c r="M49" s="77"/>
      <c r="N49" s="77"/>
      <c r="O49" s="77"/>
      <c r="P49" s="79"/>
    </row>
    <row r="50" ht="95.25" customHeight="1">
      <c r="A50" s="85"/>
      <c r="B50" t="s" s="86">
        <v>24</v>
      </c>
      <c r="C50" t="s" s="87">
        <f t="shared" si="9"/>
        <v>13</v>
      </c>
      <c r="D50" t="s" s="87">
        <f t="shared" si="10"/>
        <v>14</v>
      </c>
      <c r="E50" t="s" s="87">
        <f t="shared" si="11"/>
        <v>15</v>
      </c>
      <c r="F50" t="s" s="87">
        <f t="shared" si="12"/>
        <v>16</v>
      </c>
      <c r="G50" t="s" s="87">
        <f t="shared" si="13"/>
        <v>17</v>
      </c>
      <c r="H50" t="s" s="87">
        <f t="shared" si="14"/>
        <v>18</v>
      </c>
      <c r="I50" t="s" s="87">
        <f t="shared" si="15"/>
        <v>19</v>
      </c>
      <c r="J50" t="s" s="88">
        <f t="shared" si="16"/>
        <v>20</v>
      </c>
      <c r="K50" s="89"/>
      <c r="L50" t="s" s="13">
        <v>473</v>
      </c>
      <c r="M50" s="6"/>
      <c r="N50" t="s" s="13">
        <v>132</v>
      </c>
      <c r="O50" t="s" s="13">
        <v>474</v>
      </c>
      <c r="P50" t="s" s="90">
        <v>126</v>
      </c>
    </row>
    <row r="51" ht="17" customHeight="1">
      <c r="A51" s="85"/>
      <c r="B51" t="s" s="91">
        <v>29</v>
      </c>
      <c r="C51" s="92">
        <v>12</v>
      </c>
      <c r="D51" s="92">
        <v>8</v>
      </c>
      <c r="E51" s="92">
        <v>0</v>
      </c>
      <c r="F51" s="92">
        <v>16</v>
      </c>
      <c r="G51" s="92">
        <v>0</v>
      </c>
      <c r="H51" s="92">
        <v>14</v>
      </c>
      <c r="I51" s="92">
        <v>10</v>
      </c>
      <c r="J51" s="93">
        <v>0</v>
      </c>
      <c r="K51" s="94"/>
      <c r="L51" t="s" s="5">
        <v>514</v>
      </c>
      <c r="M51" s="77"/>
      <c r="N51" t="s" s="67">
        <v>284</v>
      </c>
      <c r="O51" s="67">
        <v>2.12</v>
      </c>
      <c r="P51" s="96">
        <f>RANK(OFFSET(B51,0,MATCH($N$3,$C$4:$J$4,0)),C51:J51,0)</f>
        <v>4</v>
      </c>
    </row>
    <row r="52" ht="17" customHeight="1">
      <c r="A52" s="85"/>
      <c r="B52" t="s" s="91">
        <v>34</v>
      </c>
      <c r="C52" s="92">
        <v>6</v>
      </c>
      <c r="D52" s="92">
        <v>0</v>
      </c>
      <c r="E52" s="92">
        <v>0</v>
      </c>
      <c r="F52" s="92">
        <v>10</v>
      </c>
      <c r="G52" s="92">
        <v>0</v>
      </c>
      <c r="H52" s="92">
        <v>12</v>
      </c>
      <c r="I52" s="92">
        <v>8</v>
      </c>
      <c r="J52" s="93">
        <v>0</v>
      </c>
      <c r="K52" s="94"/>
      <c r="L52" t="s" s="5">
        <v>515</v>
      </c>
      <c r="M52" s="77"/>
      <c r="N52" t="s" s="67">
        <v>283</v>
      </c>
      <c r="O52" s="67">
        <v>2.11</v>
      </c>
      <c r="P52" s="96">
        <f>RANK(OFFSET(B52,0,MATCH($N$3,$C$4:$J$4,0)),C52:J52,0)</f>
        <v>3</v>
      </c>
    </row>
    <row r="53" ht="17" customHeight="1">
      <c r="A53" s="85"/>
      <c r="B53" t="s" s="91">
        <v>38</v>
      </c>
      <c r="C53" s="92">
        <v>16</v>
      </c>
      <c r="D53" s="92">
        <v>0</v>
      </c>
      <c r="E53" s="92">
        <v>0</v>
      </c>
      <c r="F53" s="92">
        <v>0</v>
      </c>
      <c r="G53" s="92">
        <v>10</v>
      </c>
      <c r="H53" s="92">
        <v>12</v>
      </c>
      <c r="I53" s="92">
        <v>14</v>
      </c>
      <c r="J53" s="93">
        <v>0</v>
      </c>
      <c r="K53" s="94"/>
      <c r="L53" t="s" s="5">
        <v>516</v>
      </c>
      <c r="M53" s="77"/>
      <c r="N53" t="s" s="67">
        <v>289</v>
      </c>
      <c r="O53" s="67">
        <v>16.17</v>
      </c>
      <c r="P53" s="96">
        <f>RANK(OFFSET(B53,0,MATCH($N$3,$C$4:$J$4,0)),C53:J53,0)</f>
        <v>2</v>
      </c>
    </row>
    <row r="54" ht="17" customHeight="1">
      <c r="A54" s="85"/>
      <c r="B54" t="s" s="91">
        <v>41</v>
      </c>
      <c r="C54" s="92">
        <v>12</v>
      </c>
      <c r="D54" s="92">
        <v>0</v>
      </c>
      <c r="E54" s="92">
        <v>0</v>
      </c>
      <c r="F54" s="92">
        <v>0</v>
      </c>
      <c r="G54" s="92">
        <v>0</v>
      </c>
      <c r="H54" s="92">
        <v>8</v>
      </c>
      <c r="I54" s="92">
        <v>10</v>
      </c>
      <c r="J54" s="93">
        <v>0</v>
      </c>
      <c r="K54" s="94"/>
      <c r="L54" t="s" s="5">
        <v>517</v>
      </c>
      <c r="M54" s="77"/>
      <c r="N54" t="s" s="67">
        <v>290</v>
      </c>
      <c r="O54" s="67">
        <v>12.72</v>
      </c>
      <c r="P54" s="96">
        <f>RANK(OFFSET(B54,0,MATCH($N$3,$C$4:$J$4,0)),C54:J54,0)</f>
        <v>2</v>
      </c>
    </row>
    <row r="55" ht="17" customHeight="1">
      <c r="A55" s="85"/>
      <c r="B55" t="s" s="91">
        <v>45</v>
      </c>
      <c r="C55" s="92">
        <v>16</v>
      </c>
      <c r="D55" s="92">
        <v>0</v>
      </c>
      <c r="E55" s="92">
        <v>0</v>
      </c>
      <c r="F55" s="92">
        <v>14</v>
      </c>
      <c r="G55" s="92">
        <v>0</v>
      </c>
      <c r="H55" s="92">
        <v>12</v>
      </c>
      <c r="I55" s="92">
        <v>10</v>
      </c>
      <c r="J55" s="93">
        <v>0</v>
      </c>
      <c r="K55" s="94"/>
      <c r="L55" t="s" s="5">
        <v>518</v>
      </c>
      <c r="M55" s="77"/>
      <c r="N55" t="s" s="67">
        <v>182</v>
      </c>
      <c r="O55" s="67">
        <v>7.18</v>
      </c>
      <c r="P55" s="96">
        <f>RANK(OFFSET(B55,0,MATCH($N$3,$C$4:$J$4,0)),C55:J55,0)</f>
        <v>4</v>
      </c>
    </row>
    <row r="56" ht="17" customHeight="1">
      <c r="A56" s="85"/>
      <c r="B56" t="s" s="91">
        <v>49</v>
      </c>
      <c r="C56" s="92">
        <v>12</v>
      </c>
      <c r="D56" s="92">
        <v>0</v>
      </c>
      <c r="E56" s="92">
        <v>0</v>
      </c>
      <c r="F56" s="92">
        <v>0</v>
      </c>
      <c r="G56" s="92">
        <v>0</v>
      </c>
      <c r="H56" s="92">
        <v>10</v>
      </c>
      <c r="I56" s="92">
        <v>8</v>
      </c>
      <c r="J56" s="93">
        <v>0</v>
      </c>
      <c r="K56" s="94"/>
      <c r="L56" t="s" s="5">
        <v>519</v>
      </c>
      <c r="M56" s="77"/>
      <c r="N56" t="s" s="67">
        <v>292</v>
      </c>
      <c r="O56" s="67">
        <v>6.14</v>
      </c>
      <c r="P56" s="96">
        <f>RANK(OFFSET(B56,0,MATCH($N$3,$C$4:$J$4,0)),C56:J56,0)</f>
        <v>3</v>
      </c>
    </row>
    <row r="57" ht="17" customHeight="1">
      <c r="A57" s="85"/>
      <c r="B57" t="s" s="91">
        <v>53</v>
      </c>
      <c r="C57" s="92">
        <v>13</v>
      </c>
      <c r="D57" s="92">
        <v>0</v>
      </c>
      <c r="E57" s="92">
        <v>0</v>
      </c>
      <c r="F57" s="92">
        <v>0</v>
      </c>
      <c r="G57" s="92">
        <v>0</v>
      </c>
      <c r="H57" s="92">
        <v>13</v>
      </c>
      <c r="I57" s="92">
        <v>16</v>
      </c>
      <c r="J57" s="93">
        <v>0</v>
      </c>
      <c r="K57" s="94"/>
      <c r="L57" t="s" s="5">
        <v>520</v>
      </c>
      <c r="M57" s="77"/>
      <c r="N57" t="s" s="67">
        <v>229</v>
      </c>
      <c r="O57" s="67">
        <v>1.2</v>
      </c>
      <c r="P57" s="96">
        <f>RANK(OFFSET(B57,0,MATCH($N$3,$C$4:$J$4,0)),C57:J57,0)</f>
        <v>1</v>
      </c>
    </row>
    <row r="58" ht="17" customHeight="1">
      <c r="A58" s="85"/>
      <c r="B58" t="s" s="91">
        <v>57</v>
      </c>
      <c r="C58" s="92">
        <v>12</v>
      </c>
      <c r="D58" s="92">
        <v>0</v>
      </c>
      <c r="E58" s="92">
        <v>0</v>
      </c>
      <c r="F58" s="92">
        <v>0</v>
      </c>
      <c r="G58" s="92">
        <v>0</v>
      </c>
      <c r="H58" s="92">
        <v>10</v>
      </c>
      <c r="I58" s="92">
        <v>8</v>
      </c>
      <c r="J58" s="93">
        <v>0</v>
      </c>
      <c r="K58" s="94"/>
      <c r="L58" t="s" s="5">
        <v>521</v>
      </c>
      <c r="M58" s="77"/>
      <c r="N58" t="s" s="67">
        <v>295</v>
      </c>
      <c r="O58" s="67">
        <v>1</v>
      </c>
      <c r="P58" s="96">
        <f>RANK(OFFSET(B58,0,MATCH($N$3,$C$4:$J$4,0)),C58:J58,0)</f>
        <v>3</v>
      </c>
    </row>
    <row r="59" ht="17" customHeight="1">
      <c r="A59" s="85"/>
      <c r="B59" t="s" s="91">
        <v>61</v>
      </c>
      <c r="C59" s="92">
        <v>16</v>
      </c>
      <c r="D59" s="92">
        <v>0</v>
      </c>
      <c r="E59" s="92">
        <v>0</v>
      </c>
      <c r="F59" s="92">
        <v>0</v>
      </c>
      <c r="G59" s="92">
        <v>14</v>
      </c>
      <c r="H59" s="92">
        <v>0</v>
      </c>
      <c r="I59" s="92">
        <v>12</v>
      </c>
      <c r="J59" s="93">
        <v>0</v>
      </c>
      <c r="K59" s="94"/>
      <c r="L59" t="s" s="5">
        <v>522</v>
      </c>
      <c r="M59" s="77"/>
      <c r="N59" t="s" s="67">
        <v>296</v>
      </c>
      <c r="O59" s="67">
        <v>4.04</v>
      </c>
      <c r="P59" s="96">
        <f>RANK(OFFSET(B59,0,MATCH($N$3,$C$4:$J$4,0)),C59:J59,0)</f>
        <v>3</v>
      </c>
    </row>
    <row r="60" ht="17" customHeight="1">
      <c r="A60" s="85"/>
      <c r="B60" t="s" s="91">
        <v>65</v>
      </c>
      <c r="C60" s="92">
        <v>12</v>
      </c>
      <c r="D60" s="92">
        <v>0</v>
      </c>
      <c r="E60" s="92">
        <v>0</v>
      </c>
      <c r="F60" s="92">
        <v>0</v>
      </c>
      <c r="G60" s="92">
        <v>10</v>
      </c>
      <c r="H60" s="92">
        <v>0</v>
      </c>
      <c r="I60" s="92">
        <v>0</v>
      </c>
      <c r="J60" s="93">
        <v>0</v>
      </c>
      <c r="K60" s="94"/>
      <c r="L60" t="s" s="5">
        <v>523</v>
      </c>
      <c r="M60" s="77"/>
      <c r="N60" s="67">
        <v>0</v>
      </c>
      <c r="O60" s="67">
        <v>0</v>
      </c>
      <c r="P60" s="96">
        <f>RANK(OFFSET(B60,0,MATCH($N$3,$C$4:$J$4,0)),C60:J60,0)</f>
        <v>3</v>
      </c>
    </row>
    <row r="61" ht="17" customHeight="1">
      <c r="A61" s="85"/>
      <c r="B61" t="s" s="91">
        <v>69</v>
      </c>
      <c r="C61" s="92">
        <v>14</v>
      </c>
      <c r="D61" s="92">
        <v>0</v>
      </c>
      <c r="E61" s="92">
        <v>0</v>
      </c>
      <c r="F61" s="92">
        <v>16</v>
      </c>
      <c r="G61" s="92">
        <v>10</v>
      </c>
      <c r="H61" s="92">
        <v>0</v>
      </c>
      <c r="I61" s="92">
        <v>12</v>
      </c>
      <c r="J61" s="93">
        <v>0</v>
      </c>
      <c r="K61" s="94"/>
      <c r="L61" t="s" s="5">
        <v>524</v>
      </c>
      <c r="M61" s="77"/>
      <c r="N61" t="s" s="67">
        <v>299</v>
      </c>
      <c r="O61" s="67">
        <v>17.53</v>
      </c>
      <c r="P61" s="96">
        <f>RANK(OFFSET(B61,0,MATCH($N$3,$C$4:$J$4,0)),C61:J61,0)</f>
        <v>3</v>
      </c>
    </row>
    <row r="62" ht="17" customHeight="1">
      <c r="A62" s="85"/>
      <c r="B62" t="s" s="91">
        <v>73</v>
      </c>
      <c r="C62" s="92">
        <v>0</v>
      </c>
      <c r="D62" s="92">
        <v>0</v>
      </c>
      <c r="E62" s="92">
        <v>0</v>
      </c>
      <c r="F62" s="92">
        <v>0</v>
      </c>
      <c r="G62" s="92">
        <v>10</v>
      </c>
      <c r="H62" s="92">
        <v>0</v>
      </c>
      <c r="I62" s="92">
        <v>12</v>
      </c>
      <c r="J62" s="93">
        <v>0</v>
      </c>
      <c r="K62" s="94"/>
      <c r="L62" t="s" s="5">
        <v>525</v>
      </c>
      <c r="M62" s="77"/>
      <c r="N62" t="s" s="67">
        <v>251</v>
      </c>
      <c r="O62" s="67">
        <v>14.66</v>
      </c>
      <c r="P62" s="96">
        <f>RANK(OFFSET(B62,0,MATCH($N$3,$C$4:$J$4,0)),C62:J62,0)</f>
        <v>1</v>
      </c>
    </row>
    <row r="63" ht="17" customHeight="1">
      <c r="A63" s="85"/>
      <c r="B63" t="s" s="91">
        <v>77</v>
      </c>
      <c r="C63" s="92">
        <v>10</v>
      </c>
      <c r="D63" s="92">
        <v>0</v>
      </c>
      <c r="E63" s="92">
        <v>16</v>
      </c>
      <c r="F63" s="92">
        <v>8</v>
      </c>
      <c r="G63" s="92">
        <v>0</v>
      </c>
      <c r="H63" s="92">
        <v>12</v>
      </c>
      <c r="I63" s="92">
        <v>14</v>
      </c>
      <c r="J63" s="93">
        <v>0</v>
      </c>
      <c r="K63" s="94"/>
      <c r="L63" t="s" s="5">
        <v>526</v>
      </c>
      <c r="M63" s="77"/>
      <c r="N63" t="s" s="67">
        <v>147</v>
      </c>
      <c r="O63" s="67">
        <v>5.15</v>
      </c>
      <c r="P63" s="96">
        <f>RANK(OFFSET(B63,0,MATCH($N$3,$C$4:$J$4,0)),C63:J63,0)</f>
        <v>2</v>
      </c>
    </row>
    <row r="64" ht="17" customHeight="1">
      <c r="A64" s="85"/>
      <c r="B64" t="s" s="91">
        <v>81</v>
      </c>
      <c r="C64" s="92">
        <v>12</v>
      </c>
      <c r="D64" s="92">
        <v>0</v>
      </c>
      <c r="E64" s="92">
        <v>8</v>
      </c>
      <c r="F64" s="92">
        <v>4</v>
      </c>
      <c r="G64" s="92">
        <v>0</v>
      </c>
      <c r="H64" s="92">
        <v>6</v>
      </c>
      <c r="I64" s="92">
        <v>10</v>
      </c>
      <c r="J64" s="93">
        <v>0</v>
      </c>
      <c r="K64" s="94"/>
      <c r="L64" t="s" s="5">
        <v>527</v>
      </c>
      <c r="M64" s="77"/>
      <c r="N64" t="s" s="67">
        <v>144</v>
      </c>
      <c r="O64" s="67">
        <v>4.78</v>
      </c>
      <c r="P64" s="96">
        <f>RANK(OFFSET(B64,0,MATCH($N$3,$C$4:$J$4,0)),C64:J64,0)</f>
        <v>2</v>
      </c>
    </row>
    <row r="65" ht="17" customHeight="1">
      <c r="A65" s="85"/>
      <c r="B65" t="s" s="91">
        <v>85</v>
      </c>
      <c r="C65" s="92">
        <v>12</v>
      </c>
      <c r="D65" s="92">
        <v>6</v>
      </c>
      <c r="E65" s="92">
        <v>10</v>
      </c>
      <c r="F65" s="92">
        <v>0</v>
      </c>
      <c r="G65" s="92">
        <v>16</v>
      </c>
      <c r="H65" s="92">
        <v>14</v>
      </c>
      <c r="I65" s="92">
        <v>8</v>
      </c>
      <c r="J65" s="93">
        <v>0</v>
      </c>
      <c r="K65" s="94"/>
      <c r="L65" t="s" s="5">
        <v>528</v>
      </c>
      <c r="M65" s="77"/>
      <c r="N65" t="s" s="67">
        <v>303</v>
      </c>
      <c r="O65" s="67">
        <v>3.12</v>
      </c>
      <c r="P65" s="96">
        <f>RANK(OFFSET(B65,0,MATCH($N$3,$C$4:$J$4,0)),C65:J65,0)</f>
        <v>5</v>
      </c>
    </row>
    <row r="66" ht="17" customHeight="1">
      <c r="A66" s="85"/>
      <c r="B66" t="s" s="91">
        <v>88</v>
      </c>
      <c r="C66" s="92">
        <v>0</v>
      </c>
      <c r="D66" s="92">
        <v>6</v>
      </c>
      <c r="E66" s="92">
        <v>0</v>
      </c>
      <c r="F66" s="92">
        <v>0</v>
      </c>
      <c r="G66" s="92">
        <v>12</v>
      </c>
      <c r="H66" s="92">
        <v>10</v>
      </c>
      <c r="I66" s="92">
        <v>8</v>
      </c>
      <c r="J66" s="93">
        <v>0</v>
      </c>
      <c r="K66" s="94"/>
      <c r="L66" t="s" s="5">
        <v>529</v>
      </c>
      <c r="M66" s="77"/>
      <c r="N66" t="s" s="67">
        <v>300</v>
      </c>
      <c r="O66" s="67">
        <v>3.02</v>
      </c>
      <c r="P66" s="96">
        <f>RANK(OFFSET(B66,0,MATCH($N$3,$C$4:$J$4,0)),C66:J66,0)</f>
        <v>3</v>
      </c>
    </row>
    <row r="67" ht="17" customHeight="1">
      <c r="A67" s="85"/>
      <c r="B67" t="s" s="91">
        <v>91</v>
      </c>
      <c r="C67" s="92">
        <v>16</v>
      </c>
      <c r="D67" s="92">
        <v>0</v>
      </c>
      <c r="E67" s="92">
        <v>0</v>
      </c>
      <c r="F67" s="92">
        <v>0</v>
      </c>
      <c r="G67" s="92">
        <v>12</v>
      </c>
      <c r="H67" s="92">
        <v>0</v>
      </c>
      <c r="I67" s="92">
        <v>14</v>
      </c>
      <c r="J67" s="93">
        <v>0</v>
      </c>
      <c r="K67" s="94"/>
      <c r="L67" t="s" s="5">
        <v>530</v>
      </c>
      <c r="M67" s="77"/>
      <c r="N67" t="s" s="67">
        <v>151</v>
      </c>
      <c r="O67" s="67">
        <v>29.92</v>
      </c>
      <c r="P67" s="96">
        <f>RANK(OFFSET(B67,0,MATCH($N$3,$C$4:$J$4,0)),C67:J67,0)</f>
        <v>2</v>
      </c>
    </row>
    <row r="68" ht="17" customHeight="1">
      <c r="A68" s="85"/>
      <c r="B68" t="s" s="91">
        <v>94</v>
      </c>
      <c r="C68" s="92">
        <v>10</v>
      </c>
      <c r="D68" s="92">
        <v>0</v>
      </c>
      <c r="E68" s="92">
        <v>0</v>
      </c>
      <c r="F68" s="92">
        <v>0</v>
      </c>
      <c r="G68" s="92">
        <v>8</v>
      </c>
      <c r="H68" s="92">
        <v>0</v>
      </c>
      <c r="I68" s="92">
        <v>12</v>
      </c>
      <c r="J68" s="93">
        <v>0</v>
      </c>
      <c r="K68" s="94"/>
      <c r="L68" t="s" s="5">
        <v>531</v>
      </c>
      <c r="M68" s="77"/>
      <c r="N68" t="s" s="67">
        <v>305</v>
      </c>
      <c r="O68" s="67">
        <v>22.7</v>
      </c>
      <c r="P68" s="96">
        <f>RANK(OFFSET(B68,0,MATCH($N$3,$C$4:$J$4,0)),C68:J68,0)</f>
        <v>1</v>
      </c>
    </row>
    <row r="69" ht="17" customHeight="1">
      <c r="A69" s="85"/>
      <c r="B69" t="s" s="91">
        <v>20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3">
        <v>0</v>
      </c>
      <c r="K69" s="94"/>
      <c r="L69" t="s" s="5">
        <v>532</v>
      </c>
      <c r="M69" s="77"/>
      <c r="N69" s="67">
        <v>0</v>
      </c>
      <c r="O69" s="67">
        <v>0</v>
      </c>
      <c r="P69" s="96">
        <f>RANK(OFFSET(B69,0,MATCH($N$3,$C$4:$J$4,0)),C69:J69,0)</f>
        <v>1</v>
      </c>
    </row>
    <row r="70" ht="17" customHeight="1">
      <c r="A70" s="85"/>
      <c r="B70" t="s" s="91">
        <v>20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3">
        <v>0</v>
      </c>
      <c r="K70" s="94"/>
      <c r="L70" t="s" s="5">
        <v>532</v>
      </c>
      <c r="M70" s="77"/>
      <c r="N70" s="67">
        <v>0</v>
      </c>
      <c r="O70" s="67">
        <v>0</v>
      </c>
      <c r="P70" s="96">
        <f>RANK(OFFSET(B70,0,MATCH($N$3,$C$4:$J$4,0)),C70:J70,0)</f>
        <v>1</v>
      </c>
    </row>
    <row r="71" ht="17" customHeight="1">
      <c r="A71" s="85"/>
      <c r="B71" t="s" s="91">
        <v>20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3">
        <v>0</v>
      </c>
      <c r="K71" s="94"/>
      <c r="L71" t="s" s="5">
        <v>532</v>
      </c>
      <c r="M71" s="77"/>
      <c r="N71" s="67">
        <v>0</v>
      </c>
      <c r="O71" s="67">
        <v>0</v>
      </c>
      <c r="P71" s="96">
        <f>RANK(OFFSET(B71,0,MATCH($N$3,$C$4:$J$4,0)),C71:J71,0)</f>
        <v>1</v>
      </c>
    </row>
    <row r="72" ht="17" customHeight="1">
      <c r="A72" s="85"/>
      <c r="B72" t="s" s="91">
        <v>20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3">
        <v>0</v>
      </c>
      <c r="K72" s="94"/>
      <c r="L72" t="s" s="5">
        <v>532</v>
      </c>
      <c r="M72" s="77"/>
      <c r="N72" s="67">
        <v>0</v>
      </c>
      <c r="O72" s="67">
        <v>0</v>
      </c>
      <c r="P72" s="96">
        <f>RANK(OFFSET(B72,0,MATCH($N$3,$C$4:$J$4,0)),C72:J72,0)</f>
        <v>1</v>
      </c>
    </row>
    <row r="73" ht="17" customHeight="1">
      <c r="A73" s="85"/>
      <c r="B73" t="s" s="91">
        <v>20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3">
        <v>0</v>
      </c>
      <c r="K73" s="94"/>
      <c r="L73" t="s" s="5">
        <v>532</v>
      </c>
      <c r="M73" s="77"/>
      <c r="N73" s="67">
        <v>0</v>
      </c>
      <c r="O73" s="67">
        <v>0</v>
      </c>
      <c r="P73" s="96">
        <f>RANK(OFFSET(B73,0,MATCH($N$3,$C$4:$J$4,0)),C73:J73,0)</f>
        <v>1</v>
      </c>
    </row>
    <row r="74" ht="17" customHeight="1">
      <c r="A74" s="85"/>
      <c r="B74" t="s" s="91">
        <v>20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3">
        <v>0</v>
      </c>
      <c r="K74" s="94"/>
      <c r="L74" t="s" s="5">
        <v>532</v>
      </c>
      <c r="M74" s="77"/>
      <c r="N74" s="67">
        <v>0</v>
      </c>
      <c r="O74" s="67">
        <v>0</v>
      </c>
      <c r="P74" s="96">
        <f>RANK(OFFSET(B74,0,MATCH($N$3,$C$4:$J$4,0)),C74:J74,0)</f>
        <v>1</v>
      </c>
    </row>
    <row r="75" ht="17" customHeight="1">
      <c r="A75" s="85"/>
      <c r="B75" t="s" s="91">
        <v>20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3">
        <v>0</v>
      </c>
      <c r="K75" s="94"/>
      <c r="L75" t="s" s="5">
        <v>532</v>
      </c>
      <c r="M75" s="77"/>
      <c r="N75" s="67">
        <v>0</v>
      </c>
      <c r="O75" s="67">
        <v>0</v>
      </c>
      <c r="P75" s="96">
        <f>RANK(OFFSET(B75,0,MATCH($N$3,$C$4:$J$4,0)),C75:J75,0)</f>
        <v>1</v>
      </c>
    </row>
    <row r="76" ht="17" customHeight="1">
      <c r="A76" s="85"/>
      <c r="B76" t="s" s="91">
        <v>20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3">
        <v>0</v>
      </c>
      <c r="K76" s="94"/>
      <c r="L76" t="s" s="5">
        <v>532</v>
      </c>
      <c r="M76" s="77"/>
      <c r="N76" s="67">
        <v>0</v>
      </c>
      <c r="O76" s="67">
        <v>0</v>
      </c>
      <c r="P76" s="96">
        <f>RANK(OFFSET(B76,0,MATCH($N$3,$C$4:$J$4,0)),C76:J76,0)</f>
        <v>1</v>
      </c>
    </row>
    <row r="77" ht="17" customHeight="1">
      <c r="A77" s="85"/>
      <c r="B77" t="s" s="91">
        <v>20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3">
        <v>0</v>
      </c>
      <c r="K77" s="94"/>
      <c r="L77" t="s" s="5">
        <v>532</v>
      </c>
      <c r="M77" s="77"/>
      <c r="N77" s="67">
        <v>0</v>
      </c>
      <c r="O77" s="67">
        <v>0</v>
      </c>
      <c r="P77" s="96">
        <f>RANK(OFFSET(B77,0,MATCH($N$3,$C$4:$J$4,0)),C77:J77,0)</f>
        <v>1</v>
      </c>
    </row>
    <row r="78" ht="17" customHeight="1">
      <c r="A78" s="85"/>
      <c r="B78" t="s" s="91">
        <v>20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3">
        <v>0</v>
      </c>
      <c r="K78" s="94"/>
      <c r="L78" t="s" s="5">
        <v>532</v>
      </c>
      <c r="M78" s="77"/>
      <c r="N78" s="67">
        <v>0</v>
      </c>
      <c r="O78" s="67">
        <v>0</v>
      </c>
      <c r="P78" s="96">
        <f>RANK(OFFSET(B78,0,MATCH($N$3,$C$4:$J$4,0)),C78:J78,0)</f>
        <v>1</v>
      </c>
    </row>
    <row r="79" ht="17" customHeight="1">
      <c r="A79" s="85"/>
      <c r="B79" t="s" s="91">
        <v>20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3">
        <v>0</v>
      </c>
      <c r="K79" s="94"/>
      <c r="L79" t="s" s="5">
        <v>532</v>
      </c>
      <c r="M79" s="77"/>
      <c r="N79" s="67">
        <v>0</v>
      </c>
      <c r="O79" s="67">
        <v>0</v>
      </c>
      <c r="P79" s="96">
        <f>RANK(OFFSET(B79,0,MATCH($N$3,$C$4:$J$4,0)),C79:J79,0)</f>
        <v>1</v>
      </c>
    </row>
    <row r="80" ht="15.75" customHeight="1">
      <c r="A80" s="85"/>
      <c r="B80" t="s" s="97">
        <v>20</v>
      </c>
      <c r="C80" s="98">
        <v>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9">
        <v>0</v>
      </c>
      <c r="K80" s="94"/>
      <c r="L80" t="s" s="5">
        <v>532</v>
      </c>
      <c r="M80" s="77"/>
      <c r="N80" s="67">
        <v>0</v>
      </c>
      <c r="O80" s="67">
        <v>0</v>
      </c>
      <c r="P80" s="96">
        <f>RANK(OFFSET(B80,0,MATCH($N$3,$C$4:$J$4,0)),C80:J80,0)</f>
        <v>1</v>
      </c>
    </row>
    <row r="81" ht="17.5" customHeight="1">
      <c r="A81" s="85"/>
      <c r="B81" t="s" s="100">
        <v>533</v>
      </c>
      <c r="C81" s="101">
        <f>SUMIF(C51:C80,"&gt;0")</f>
        <v>201</v>
      </c>
      <c r="D81" s="101">
        <f>SUMIF(D51:D80,"&gt;0")</f>
        <v>20</v>
      </c>
      <c r="E81" s="101">
        <f>SUMIF(E51:E80,"&gt;0")</f>
        <v>34</v>
      </c>
      <c r="F81" s="101">
        <f>SUMIF(F51:F80,"&gt;0")</f>
        <v>68</v>
      </c>
      <c r="G81" s="101">
        <f>SUMIF(G51:G80,"&gt;0")</f>
        <v>102</v>
      </c>
      <c r="H81" s="101">
        <f>SUMIF(H51:H80,"&gt;0")</f>
        <v>133</v>
      </c>
      <c r="I81" s="101">
        <f>SUMIF(I51:I80,"&gt;0")</f>
        <v>186</v>
      </c>
      <c r="J81" s="101">
        <f>SUMIF(J51:J80,"&gt;0")</f>
        <v>0</v>
      </c>
      <c r="K81" s="83"/>
      <c r="L81" s="77"/>
      <c r="M81" s="77"/>
      <c r="N81" s="77"/>
      <c r="O81" s="77"/>
      <c r="P81" s="79"/>
    </row>
    <row r="82" ht="17" customHeight="1">
      <c r="A82" s="76"/>
      <c r="B82" t="s" s="102">
        <v>513</v>
      </c>
      <c r="C82" s="103">
        <f>SUMIF('MALE FIELD'!$E1:$E166,C$4,'MALE FIELD'!$G1:$G166)+SUMIF('MALE FIELD'!$L1:$L166,C$4,'MALE FIELD'!$N1:$N166)</f>
        <v>201</v>
      </c>
      <c r="D82" s="103">
        <f>SUMIF('MALE FIELD'!$E1:$E166,D$4,'MALE FIELD'!$G1:$G166)+SUMIF('MALE FIELD'!$L1:$L166,D$4,'MALE FIELD'!$N1:$N166)</f>
        <v>20</v>
      </c>
      <c r="E82" s="103">
        <f>SUMIF('MALE FIELD'!$E1:$E166,E$4,'MALE FIELD'!$G1:$G166)+SUMIF('MALE FIELD'!$L1:$L166,E$4,'MALE FIELD'!$N1:$N166)</f>
        <v>34</v>
      </c>
      <c r="F82" s="103">
        <f>SUMIF('MALE FIELD'!$E1:$E166,F$4,'MALE FIELD'!$G1:$G166)+SUMIF('MALE FIELD'!$L1:$L166,F$4,'MALE FIELD'!$N1:$N166)</f>
        <v>68</v>
      </c>
      <c r="G82" s="103">
        <f>SUMIF('MALE FIELD'!$E1:$E166,G$4,'MALE FIELD'!$G1:$G166)+SUMIF('MALE FIELD'!$L1:$L166,G$4,'MALE FIELD'!$N1:$N166)</f>
        <v>102</v>
      </c>
      <c r="H82" s="103">
        <f>SUMIF('MALE FIELD'!$E1:$E166,H$4,'MALE FIELD'!$G1:$G166)+SUMIF('MALE FIELD'!$L1:$L166,H$4,'MALE FIELD'!$N1:$N166)</f>
        <v>133</v>
      </c>
      <c r="I82" s="103">
        <f>SUMIF('MALE FIELD'!$E1:$E166,I$4,'MALE FIELD'!$G1:$G166)+SUMIF('MALE FIELD'!$L1:$L166,I$4,'MALE FIELD'!$N1:$N166)</f>
        <v>186</v>
      </c>
      <c r="J82" s="103">
        <f>SUMIF('MALE FIELD'!$E1:$E166,J$4,'MALE FIELD'!$G1:$G166)+SUMIF('MALE FIELD'!$L1:$L166,J$4,'MALE FIELD'!$N1:$N166)</f>
        <v>0</v>
      </c>
      <c r="K82" s="77"/>
      <c r="L82" s="77"/>
      <c r="M82" s="77"/>
      <c r="N82" s="77"/>
      <c r="O82" s="77"/>
      <c r="P82" s="79"/>
    </row>
    <row r="83" ht="15.75" customHeight="1">
      <c r="A83" s="76"/>
      <c r="B83" s="104"/>
      <c r="C83" s="105"/>
      <c r="D83" s="105"/>
      <c r="E83" s="105"/>
      <c r="F83" s="105"/>
      <c r="G83" s="105"/>
      <c r="H83" s="105"/>
      <c r="I83" s="105"/>
      <c r="J83" s="105"/>
      <c r="K83" s="77"/>
      <c r="L83" s="77"/>
      <c r="M83" s="77"/>
      <c r="N83" s="77"/>
      <c r="O83" s="77"/>
      <c r="P83" s="79"/>
    </row>
    <row r="84" ht="95.25" customHeight="1">
      <c r="A84" s="85"/>
      <c r="B84" t="s" s="106">
        <v>25</v>
      </c>
      <c r="C84" t="s" s="107">
        <f t="shared" si="9"/>
        <v>13</v>
      </c>
      <c r="D84" t="s" s="107">
        <f t="shared" si="10"/>
        <v>14</v>
      </c>
      <c r="E84" t="s" s="107">
        <f t="shared" si="11"/>
        <v>15</v>
      </c>
      <c r="F84" t="s" s="107">
        <f t="shared" si="12"/>
        <v>16</v>
      </c>
      <c r="G84" t="s" s="107">
        <f t="shared" si="13"/>
        <v>17</v>
      </c>
      <c r="H84" t="s" s="107">
        <f t="shared" si="14"/>
        <v>18</v>
      </c>
      <c r="I84" t="s" s="107">
        <f t="shared" si="15"/>
        <v>19</v>
      </c>
      <c r="J84" t="s" s="108">
        <f t="shared" si="16"/>
        <v>20</v>
      </c>
      <c r="K84" s="89"/>
      <c r="L84" t="s" s="13">
        <v>473</v>
      </c>
      <c r="M84" s="6"/>
      <c r="N84" t="s" s="13">
        <v>132</v>
      </c>
      <c r="O84" t="s" s="13">
        <v>474</v>
      </c>
      <c r="P84" t="s" s="90">
        <v>126</v>
      </c>
    </row>
    <row r="85" ht="17.5" customHeight="1">
      <c r="A85" s="85"/>
      <c r="B85" t="s" s="100">
        <v>30</v>
      </c>
      <c r="C85" s="101">
        <v>14</v>
      </c>
      <c r="D85" s="101">
        <v>0</v>
      </c>
      <c r="E85" s="101">
        <v>0</v>
      </c>
      <c r="F85" s="101">
        <v>0</v>
      </c>
      <c r="G85" s="101">
        <v>16</v>
      </c>
      <c r="H85" s="101">
        <v>10</v>
      </c>
      <c r="I85" s="101">
        <v>12</v>
      </c>
      <c r="J85" s="109">
        <v>0</v>
      </c>
      <c r="K85" s="94"/>
      <c r="L85" t="s" s="5">
        <v>534</v>
      </c>
      <c r="M85" s="77"/>
      <c r="N85" t="s" s="67">
        <v>311</v>
      </c>
      <c r="O85" s="95">
        <v>48.5</v>
      </c>
      <c r="P85" s="96">
        <f>RANK(OFFSET(B85,0,MATCH($N$3,$C$4:$J$4,0)),C85:J85,0)</f>
        <v>3</v>
      </c>
    </row>
    <row r="86" ht="17" customHeight="1">
      <c r="A86" s="85"/>
      <c r="B86" t="s" s="91">
        <v>35</v>
      </c>
      <c r="C86" s="92">
        <v>10</v>
      </c>
      <c r="D86" s="92">
        <v>0</v>
      </c>
      <c r="E86" s="92">
        <v>0</v>
      </c>
      <c r="F86" s="92">
        <v>0</v>
      </c>
      <c r="G86" s="92">
        <v>8</v>
      </c>
      <c r="H86" s="92">
        <v>0</v>
      </c>
      <c r="I86" s="92">
        <v>12</v>
      </c>
      <c r="J86" s="93">
        <v>0</v>
      </c>
      <c r="K86" s="94"/>
      <c r="L86" t="s" s="5">
        <v>535</v>
      </c>
      <c r="M86" s="77"/>
      <c r="N86" t="s" s="67">
        <v>308</v>
      </c>
      <c r="O86" s="95">
        <v>47.33</v>
      </c>
      <c r="P86" s="96">
        <f>RANK(OFFSET(B86,0,MATCH($N$3,$C$4:$J$4,0)),C86:J86,0)</f>
        <v>1</v>
      </c>
    </row>
    <row r="87" ht="17" customHeight="1">
      <c r="A87" s="85"/>
      <c r="B87" t="s" s="91">
        <v>39</v>
      </c>
      <c r="C87" s="92">
        <v>12</v>
      </c>
      <c r="D87" s="92">
        <v>0</v>
      </c>
      <c r="E87" s="92">
        <v>0</v>
      </c>
      <c r="F87" s="92">
        <v>0</v>
      </c>
      <c r="G87" s="92">
        <v>0</v>
      </c>
      <c r="H87" s="92">
        <v>16</v>
      </c>
      <c r="I87" s="92">
        <v>14</v>
      </c>
      <c r="J87" s="93">
        <v>0</v>
      </c>
      <c r="K87" s="94"/>
      <c r="L87" t="s" s="5">
        <v>536</v>
      </c>
      <c r="M87" s="77"/>
      <c r="N87" t="s" s="67">
        <v>316</v>
      </c>
      <c r="O87" s="95">
        <v>63.83</v>
      </c>
      <c r="P87" s="96">
        <f>RANK(OFFSET(B87,0,MATCH($N$3,$C$4:$J$4,0)),C87:J87,0)</f>
        <v>2</v>
      </c>
    </row>
    <row r="88" ht="17" customHeight="1">
      <c r="A88" s="85"/>
      <c r="B88" t="s" s="91">
        <v>42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12</v>
      </c>
      <c r="J88" s="93">
        <v>0</v>
      </c>
      <c r="K88" s="94"/>
      <c r="L88" t="s" s="5">
        <v>537</v>
      </c>
      <c r="M88" s="77"/>
      <c r="N88" t="s" s="67">
        <v>315</v>
      </c>
      <c r="O88" s="95">
        <v>69.36</v>
      </c>
      <c r="P88" s="96">
        <f>RANK(OFFSET(B88,0,MATCH($N$3,$C$4:$J$4,0)),C88:J88,0)</f>
        <v>1</v>
      </c>
    </row>
    <row r="89" ht="17" customHeight="1">
      <c r="A89" s="85"/>
      <c r="B89" t="s" s="91">
        <v>46</v>
      </c>
      <c r="C89" s="92">
        <v>12</v>
      </c>
      <c r="D89" s="92">
        <v>8</v>
      </c>
      <c r="E89" s="92">
        <v>10</v>
      </c>
      <c r="F89" s="92">
        <v>0</v>
      </c>
      <c r="G89" s="92">
        <v>14</v>
      </c>
      <c r="H89" s="92">
        <v>6</v>
      </c>
      <c r="I89" s="92">
        <v>16</v>
      </c>
      <c r="J89" s="93">
        <v>0</v>
      </c>
      <c r="K89" s="94"/>
      <c r="L89" t="s" s="5">
        <v>538</v>
      </c>
      <c r="M89" s="77"/>
      <c r="N89" t="s" s="67">
        <v>318</v>
      </c>
      <c r="O89" s="95">
        <v>12.46</v>
      </c>
      <c r="P89" s="96">
        <f>RANK(OFFSET(B89,0,MATCH($N$3,$C$4:$J$4,0)),C89:J89,0)</f>
        <v>1</v>
      </c>
    </row>
    <row r="90" ht="17" customHeight="1">
      <c r="A90" s="85"/>
      <c r="B90" t="s" s="91">
        <v>50</v>
      </c>
      <c r="C90" s="92">
        <v>12</v>
      </c>
      <c r="D90" s="92">
        <v>8</v>
      </c>
      <c r="E90" s="92">
        <v>0</v>
      </c>
      <c r="F90" s="92">
        <v>0</v>
      </c>
      <c r="G90" s="92">
        <v>6</v>
      </c>
      <c r="H90" s="92">
        <v>4</v>
      </c>
      <c r="I90" s="92">
        <v>10</v>
      </c>
      <c r="J90" s="93">
        <v>0</v>
      </c>
      <c r="K90" s="94"/>
      <c r="L90" t="s" s="5">
        <v>539</v>
      </c>
      <c r="M90" s="77"/>
      <c r="N90" t="s" s="67">
        <v>321</v>
      </c>
      <c r="O90" s="95">
        <v>13.66</v>
      </c>
      <c r="P90" s="96">
        <f>RANK(OFFSET(B90,0,MATCH($N$3,$C$4:$J$4,0)),C90:J90,0)</f>
        <v>2</v>
      </c>
    </row>
    <row r="91" ht="17" customHeight="1">
      <c r="A91" s="85"/>
      <c r="B91" t="s" s="91">
        <v>54</v>
      </c>
      <c r="C91" s="92">
        <v>8</v>
      </c>
      <c r="D91" s="92">
        <v>4</v>
      </c>
      <c r="E91" s="92">
        <v>12</v>
      </c>
      <c r="F91" s="92">
        <v>6</v>
      </c>
      <c r="G91" s="92">
        <v>16</v>
      </c>
      <c r="H91" s="92">
        <v>10</v>
      </c>
      <c r="I91" s="92">
        <v>14</v>
      </c>
      <c r="J91" s="93">
        <v>0</v>
      </c>
      <c r="K91" s="94"/>
      <c r="L91" t="s" s="5">
        <v>540</v>
      </c>
      <c r="M91" s="77"/>
      <c r="N91" t="s" s="67">
        <v>332</v>
      </c>
      <c r="O91" s="95">
        <v>14.61</v>
      </c>
      <c r="P91" s="96">
        <f>RANK(OFFSET(B91,0,MATCH($N$3,$C$4:$J$4,0)),C91:J91,0)</f>
        <v>2</v>
      </c>
    </row>
    <row r="92" ht="17" customHeight="1">
      <c r="A92" s="85"/>
      <c r="B92" t="s" s="91">
        <v>58</v>
      </c>
      <c r="C92" s="92">
        <v>6</v>
      </c>
      <c r="D92" s="92">
        <v>8</v>
      </c>
      <c r="E92" s="92">
        <v>0</v>
      </c>
      <c r="F92" s="92">
        <v>0</v>
      </c>
      <c r="G92" s="92">
        <v>12</v>
      </c>
      <c r="H92" s="92">
        <v>4</v>
      </c>
      <c r="I92" s="92">
        <v>10</v>
      </c>
      <c r="J92" s="93">
        <v>0</v>
      </c>
      <c r="K92" s="94"/>
      <c r="L92" t="s" s="5">
        <v>541</v>
      </c>
      <c r="M92" s="77"/>
      <c r="N92" t="s" s="67">
        <v>333</v>
      </c>
      <c r="O92" s="95">
        <v>15.94</v>
      </c>
      <c r="P92" s="96">
        <f>RANK(OFFSET(B92,0,MATCH($N$3,$C$4:$J$4,0)),C92:J92,0)</f>
        <v>2</v>
      </c>
    </row>
    <row r="93" ht="17" customHeight="1">
      <c r="A93" s="85"/>
      <c r="B93" t="s" s="91">
        <v>62</v>
      </c>
      <c r="C93" s="92">
        <v>6</v>
      </c>
      <c r="D93" s="92">
        <v>4</v>
      </c>
      <c r="E93" s="92">
        <v>16</v>
      </c>
      <c r="F93" s="92">
        <v>12</v>
      </c>
      <c r="G93" s="92">
        <v>8</v>
      </c>
      <c r="H93" s="92">
        <v>10</v>
      </c>
      <c r="I93" s="92">
        <v>14</v>
      </c>
      <c r="J93" s="93">
        <v>0</v>
      </c>
      <c r="K93" s="94"/>
      <c r="L93" t="s" s="5">
        <v>542</v>
      </c>
      <c r="M93" s="77"/>
      <c r="N93" t="s" s="67">
        <v>344</v>
      </c>
      <c r="O93" s="95">
        <v>13.22</v>
      </c>
      <c r="P93" s="96">
        <f>RANK(OFFSET(B93,0,MATCH($N$3,$C$4:$J$4,0)),C93:J93,0)</f>
        <v>2</v>
      </c>
    </row>
    <row r="94" ht="17" customHeight="1">
      <c r="A94" s="85"/>
      <c r="B94" t="s" s="91">
        <v>66</v>
      </c>
      <c r="C94" s="92">
        <v>6</v>
      </c>
      <c r="D94" s="92">
        <v>8</v>
      </c>
      <c r="E94" s="92">
        <v>4</v>
      </c>
      <c r="F94" s="92">
        <v>0</v>
      </c>
      <c r="G94" s="92">
        <v>10</v>
      </c>
      <c r="H94" s="92">
        <v>3</v>
      </c>
      <c r="I94" s="92">
        <v>12</v>
      </c>
      <c r="J94" s="93">
        <v>0</v>
      </c>
      <c r="K94" s="94"/>
      <c r="L94" t="s" s="5">
        <v>543</v>
      </c>
      <c r="M94" s="77"/>
      <c r="N94" t="s" s="67">
        <v>343</v>
      </c>
      <c r="O94" s="95">
        <v>13.87</v>
      </c>
      <c r="P94" s="96">
        <f>RANK(OFFSET(B94,0,MATCH($N$3,$C$4:$J$4,0)),C94:J94,0)</f>
        <v>1</v>
      </c>
    </row>
    <row r="95" ht="17" customHeight="1">
      <c r="A95" s="85"/>
      <c r="B95" t="s" s="91">
        <v>70</v>
      </c>
      <c r="C95" s="92">
        <v>14</v>
      </c>
      <c r="D95" s="92">
        <v>0</v>
      </c>
      <c r="E95" s="92">
        <v>12</v>
      </c>
      <c r="F95" s="92">
        <v>0</v>
      </c>
      <c r="G95" s="92">
        <v>10</v>
      </c>
      <c r="H95" s="92">
        <v>8</v>
      </c>
      <c r="I95" s="92">
        <v>16</v>
      </c>
      <c r="J95" s="93">
        <v>0</v>
      </c>
      <c r="K95" s="94"/>
      <c r="L95" t="s" s="5">
        <v>544</v>
      </c>
      <c r="M95" s="77"/>
      <c r="N95" t="s" s="67">
        <v>355</v>
      </c>
      <c r="O95" s="95">
        <v>13.37</v>
      </c>
      <c r="P95" s="96">
        <f>RANK(OFFSET(B95,0,MATCH($N$3,$C$4:$J$4,0)),C95:J95,0)</f>
        <v>1</v>
      </c>
    </row>
    <row r="96" ht="17" customHeight="1">
      <c r="A96" s="85"/>
      <c r="B96" t="s" s="91">
        <v>74</v>
      </c>
      <c r="C96" s="92">
        <v>8</v>
      </c>
      <c r="D96" s="92">
        <v>0</v>
      </c>
      <c r="E96" s="92">
        <v>10</v>
      </c>
      <c r="F96" s="92">
        <v>0</v>
      </c>
      <c r="G96" s="92">
        <v>6</v>
      </c>
      <c r="H96" s="92">
        <v>0</v>
      </c>
      <c r="I96" s="92">
        <v>12</v>
      </c>
      <c r="J96" s="93">
        <v>0</v>
      </c>
      <c r="K96" s="94"/>
      <c r="L96" t="s" s="5">
        <v>545</v>
      </c>
      <c r="M96" s="77"/>
      <c r="N96" t="s" s="67">
        <v>308</v>
      </c>
      <c r="O96" s="95">
        <v>14.34</v>
      </c>
      <c r="P96" s="96">
        <f>RANK(OFFSET(B96,0,MATCH($N$3,$C$4:$J$4,0)),C96:J96,0)</f>
        <v>1</v>
      </c>
    </row>
    <row r="97" ht="17" customHeight="1">
      <c r="A97" s="85"/>
      <c r="B97" t="s" s="91">
        <v>78</v>
      </c>
      <c r="C97" s="92">
        <v>10</v>
      </c>
      <c r="D97" s="92">
        <v>12</v>
      </c>
      <c r="E97" s="92">
        <v>0</v>
      </c>
      <c r="F97" s="92">
        <v>0</v>
      </c>
      <c r="G97" s="92">
        <v>0</v>
      </c>
      <c r="H97" s="92">
        <v>16</v>
      </c>
      <c r="I97" s="92">
        <v>14</v>
      </c>
      <c r="J97" s="93">
        <v>0</v>
      </c>
      <c r="K97" s="94"/>
      <c r="L97" t="s" s="5">
        <v>546</v>
      </c>
      <c r="M97" s="77"/>
      <c r="N97" t="s" s="67">
        <v>361</v>
      </c>
      <c r="O97" s="95">
        <v>14.74</v>
      </c>
      <c r="P97" s="96">
        <f>RANK(OFFSET(B97,0,MATCH($N$3,$C$4:$J$4,0)),C97:J97,0)</f>
        <v>2</v>
      </c>
    </row>
    <row r="98" ht="17" customHeight="1">
      <c r="A98" s="85"/>
      <c r="B98" t="s" s="91">
        <v>82</v>
      </c>
      <c r="C98" s="92">
        <v>0</v>
      </c>
      <c r="D98" s="92">
        <v>0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3">
        <v>0</v>
      </c>
      <c r="K98" s="94"/>
      <c r="L98" t="s" s="5">
        <v>547</v>
      </c>
      <c r="M98" s="77"/>
      <c r="N98" s="67">
        <v>0</v>
      </c>
      <c r="O98" s="95">
        <v>0</v>
      </c>
      <c r="P98" s="96">
        <f>RANK(OFFSET(B98,0,MATCH($N$3,$C$4:$J$4,0)),C98:J98,0)</f>
        <v>1</v>
      </c>
    </row>
    <row r="99" ht="17" customHeight="1">
      <c r="A99" s="85"/>
      <c r="B99" t="s" s="91">
        <v>86</v>
      </c>
      <c r="C99" s="92">
        <v>14</v>
      </c>
      <c r="D99" s="92">
        <v>0</v>
      </c>
      <c r="E99" s="92">
        <v>12</v>
      </c>
      <c r="F99" s="92">
        <v>0</v>
      </c>
      <c r="G99" s="92">
        <v>16</v>
      </c>
      <c r="H99" s="92">
        <v>0</v>
      </c>
      <c r="I99" s="92">
        <v>0</v>
      </c>
      <c r="J99" s="93">
        <v>0</v>
      </c>
      <c r="K99" s="94"/>
      <c r="L99" t="s" s="5">
        <v>548</v>
      </c>
      <c r="M99" s="77"/>
      <c r="N99" s="67">
        <v>0</v>
      </c>
      <c r="O99" s="95">
        <v>0</v>
      </c>
      <c r="P99" s="96">
        <f>RANK(OFFSET(B99,0,MATCH($N$3,$C$4:$J$4,0)),C99:J99,0)</f>
        <v>4</v>
      </c>
    </row>
    <row r="100" ht="17" customHeight="1">
      <c r="A100" s="85"/>
      <c r="B100" t="s" s="91">
        <v>89</v>
      </c>
      <c r="C100" s="92">
        <v>0</v>
      </c>
      <c r="D100" s="92">
        <v>0</v>
      </c>
      <c r="E100" s="92">
        <v>12</v>
      </c>
      <c r="F100" s="92">
        <v>0</v>
      </c>
      <c r="G100" s="92">
        <v>0</v>
      </c>
      <c r="H100" s="92">
        <v>0</v>
      </c>
      <c r="I100" s="92">
        <v>0</v>
      </c>
      <c r="J100" s="93">
        <v>0</v>
      </c>
      <c r="K100" s="94"/>
      <c r="L100" t="s" s="5">
        <v>549</v>
      </c>
      <c r="M100" s="77"/>
      <c r="N100" s="67">
        <v>0</v>
      </c>
      <c r="O100" s="95">
        <v>0</v>
      </c>
      <c r="P100" s="96">
        <f>RANK(OFFSET(B100,0,MATCH($N$3,$C$4:$J$4,0)),C100:J100,0)</f>
        <v>2</v>
      </c>
    </row>
    <row r="101" ht="17" customHeight="1">
      <c r="A101" s="85"/>
      <c r="B101" t="s" s="91">
        <v>92</v>
      </c>
      <c r="C101" s="92">
        <v>16</v>
      </c>
      <c r="D101" s="92">
        <v>6</v>
      </c>
      <c r="E101" s="92">
        <v>12</v>
      </c>
      <c r="F101" s="92">
        <v>10</v>
      </c>
      <c r="G101" s="92">
        <v>14</v>
      </c>
      <c r="H101" s="92">
        <v>8</v>
      </c>
      <c r="I101" s="92">
        <v>4</v>
      </c>
      <c r="J101" s="93">
        <v>0</v>
      </c>
      <c r="K101" s="94"/>
      <c r="L101" t="s" s="5">
        <v>550</v>
      </c>
      <c r="M101" s="77"/>
      <c r="N101" t="s" s="67">
        <v>386</v>
      </c>
      <c r="O101" t="s" s="67">
        <v>387</v>
      </c>
      <c r="P101" s="96">
        <f>RANK(OFFSET(B101,0,MATCH($N$3,$C$4:$J$4,0)),C101:J101,0)</f>
        <v>7</v>
      </c>
    </row>
    <row r="102" ht="17" customHeight="1">
      <c r="A102" s="85"/>
      <c r="B102" t="s" s="91">
        <v>95</v>
      </c>
      <c r="C102" s="92">
        <v>6</v>
      </c>
      <c r="D102" s="92">
        <v>10</v>
      </c>
      <c r="E102" s="92">
        <v>0</v>
      </c>
      <c r="F102" s="92">
        <v>0</v>
      </c>
      <c r="G102" s="92">
        <v>12</v>
      </c>
      <c r="H102" s="92">
        <v>8</v>
      </c>
      <c r="I102" s="92">
        <v>4</v>
      </c>
      <c r="J102" s="93">
        <v>0</v>
      </c>
      <c r="K102" s="94"/>
      <c r="L102" t="s" s="5">
        <v>551</v>
      </c>
      <c r="M102" s="77"/>
      <c r="N102" t="s" s="67">
        <v>383</v>
      </c>
      <c r="O102" t="s" s="67">
        <v>384</v>
      </c>
      <c r="P102" s="96">
        <f>RANK(OFFSET(B102,0,MATCH($N$3,$C$4:$J$4,0)),C102:J102,0)</f>
        <v>5</v>
      </c>
    </row>
    <row r="103" ht="17" customHeight="1">
      <c r="A103" s="85"/>
      <c r="B103" t="s" s="91">
        <v>97</v>
      </c>
      <c r="C103" s="92">
        <v>14</v>
      </c>
      <c r="D103" s="92">
        <v>10</v>
      </c>
      <c r="E103" s="92">
        <v>0</v>
      </c>
      <c r="F103" s="92">
        <v>6</v>
      </c>
      <c r="G103" s="92">
        <v>12</v>
      </c>
      <c r="H103" s="92">
        <v>8</v>
      </c>
      <c r="I103" s="92">
        <v>16</v>
      </c>
      <c r="J103" s="93">
        <v>0</v>
      </c>
      <c r="K103" s="94"/>
      <c r="L103" t="s" s="5">
        <v>552</v>
      </c>
      <c r="M103" s="77"/>
      <c r="N103" t="s" s="67">
        <v>388</v>
      </c>
      <c r="O103" t="s" s="67">
        <v>389</v>
      </c>
      <c r="P103" s="96">
        <f>RANK(OFFSET(B103,0,MATCH($N$3,$C$4:$J$4,0)),C103:J103,0)</f>
        <v>1</v>
      </c>
    </row>
    <row r="104" ht="17" customHeight="1">
      <c r="A104" s="85"/>
      <c r="B104" t="s" s="91">
        <v>99</v>
      </c>
      <c r="C104" s="92">
        <v>10</v>
      </c>
      <c r="D104" s="92">
        <v>0</v>
      </c>
      <c r="E104" s="92">
        <v>0</v>
      </c>
      <c r="F104" s="92">
        <v>0</v>
      </c>
      <c r="G104" s="92">
        <v>6</v>
      </c>
      <c r="H104" s="92">
        <v>8</v>
      </c>
      <c r="I104" s="92">
        <v>12</v>
      </c>
      <c r="J104" s="93">
        <v>0</v>
      </c>
      <c r="K104" s="94"/>
      <c r="L104" t="s" s="5">
        <v>553</v>
      </c>
      <c r="M104" s="77"/>
      <c r="N104" t="s" s="67">
        <v>390</v>
      </c>
      <c r="O104" t="s" s="67">
        <v>389</v>
      </c>
      <c r="P104" s="96">
        <f>RANK(OFFSET(B104,0,MATCH($N$3,$C$4:$J$4,0)),C104:J104,0)</f>
        <v>1</v>
      </c>
    </row>
    <row r="105" ht="17" customHeight="1">
      <c r="A105" s="85"/>
      <c r="B105" t="s" s="91">
        <v>101</v>
      </c>
      <c r="C105" s="92">
        <v>16</v>
      </c>
      <c r="D105" s="92">
        <v>12</v>
      </c>
      <c r="E105" s="92">
        <v>10</v>
      </c>
      <c r="F105" s="92">
        <v>6</v>
      </c>
      <c r="G105" s="92">
        <v>14</v>
      </c>
      <c r="H105" s="92">
        <v>4</v>
      </c>
      <c r="I105" s="92">
        <v>8</v>
      </c>
      <c r="J105" s="93">
        <v>0</v>
      </c>
      <c r="K105" s="94"/>
      <c r="L105" t="s" s="5">
        <v>554</v>
      </c>
      <c r="M105" s="77"/>
      <c r="N105" t="s" s="67">
        <v>421</v>
      </c>
      <c r="O105" t="s" s="67">
        <v>422</v>
      </c>
      <c r="P105" s="96">
        <f>RANK(OFFSET(B105,0,MATCH($N$3,$C$4:$J$4,0)),C105:J105,0)</f>
        <v>5</v>
      </c>
    </row>
    <row r="106" ht="17" customHeight="1">
      <c r="A106" s="85"/>
      <c r="B106" t="s" s="91">
        <v>103</v>
      </c>
      <c r="C106" s="92">
        <v>12</v>
      </c>
      <c r="D106" s="92">
        <v>0</v>
      </c>
      <c r="E106" s="92">
        <v>0</v>
      </c>
      <c r="F106" s="92">
        <v>0</v>
      </c>
      <c r="G106" s="92">
        <v>10</v>
      </c>
      <c r="H106" s="92">
        <v>6</v>
      </c>
      <c r="I106" s="92">
        <v>8</v>
      </c>
      <c r="J106" s="93">
        <v>0</v>
      </c>
      <c r="K106" s="94"/>
      <c r="L106" t="s" s="5">
        <v>555</v>
      </c>
      <c r="M106" s="77"/>
      <c r="N106" t="s" s="67">
        <v>416</v>
      </c>
      <c r="O106" t="s" s="67">
        <v>417</v>
      </c>
      <c r="P106" s="96">
        <f>RANK(OFFSET(B106,0,MATCH($N$3,$C$4:$J$4,0)),C106:J106,0)</f>
        <v>3</v>
      </c>
    </row>
    <row r="107" ht="17" customHeight="1">
      <c r="A107" s="85"/>
      <c r="B107" t="s" s="91">
        <v>105</v>
      </c>
      <c r="C107" s="92">
        <v>12</v>
      </c>
      <c r="D107" s="92">
        <v>0</v>
      </c>
      <c r="E107" s="92">
        <v>0</v>
      </c>
      <c r="F107" s="92">
        <v>0</v>
      </c>
      <c r="G107" s="92">
        <v>0</v>
      </c>
      <c r="H107" s="92">
        <v>14</v>
      </c>
      <c r="I107" s="92">
        <v>16</v>
      </c>
      <c r="J107" s="93">
        <v>0</v>
      </c>
      <c r="K107" s="94"/>
      <c r="L107" t="s" s="5">
        <v>556</v>
      </c>
      <c r="M107" s="77"/>
      <c r="N107" t="s" s="67">
        <v>427</v>
      </c>
      <c r="O107" t="s" s="67">
        <v>428</v>
      </c>
      <c r="P107" s="96">
        <f>RANK(OFFSET(B107,0,MATCH($N$3,$C$4:$J$4,0)),C107:J107,0)</f>
        <v>1</v>
      </c>
    </row>
    <row r="108" ht="17" customHeight="1">
      <c r="A108" s="85"/>
      <c r="B108" t="s" s="91">
        <v>107</v>
      </c>
      <c r="C108" s="92">
        <v>0</v>
      </c>
      <c r="D108" s="92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3">
        <v>0</v>
      </c>
      <c r="K108" s="94"/>
      <c r="L108" t="s" s="5">
        <v>557</v>
      </c>
      <c r="M108" s="77"/>
      <c r="N108" s="67">
        <v>0</v>
      </c>
      <c r="O108" s="95">
        <v>0</v>
      </c>
      <c r="P108" s="96">
        <f>RANK(OFFSET(B108,0,MATCH($N$3,$C$4:$J$4,0)),C108:J108,0)</f>
        <v>1</v>
      </c>
    </row>
    <row r="109" ht="17" customHeight="1">
      <c r="A109" s="85"/>
      <c r="B109" t="s" s="91">
        <v>109</v>
      </c>
      <c r="C109" s="92">
        <v>12</v>
      </c>
      <c r="D109" s="92">
        <v>10</v>
      </c>
      <c r="E109" s="92">
        <v>0</v>
      </c>
      <c r="F109" s="92">
        <v>0</v>
      </c>
      <c r="G109" s="92">
        <v>16</v>
      </c>
      <c r="H109" s="92">
        <v>0</v>
      </c>
      <c r="I109" s="92">
        <v>14</v>
      </c>
      <c r="J109" s="93">
        <v>0</v>
      </c>
      <c r="K109" s="94"/>
      <c r="L109" t="s" s="5">
        <v>558</v>
      </c>
      <c r="M109" s="77"/>
      <c r="N109" t="s" s="67">
        <v>316</v>
      </c>
      <c r="O109" t="s" s="67">
        <v>435</v>
      </c>
      <c r="P109" s="96">
        <f>RANK(OFFSET(B109,0,MATCH($N$3,$C$4:$J$4,0)),C109:J109,0)</f>
        <v>2</v>
      </c>
    </row>
    <row r="110" ht="17" customHeight="1">
      <c r="A110" s="85"/>
      <c r="B110" t="s" s="91">
        <v>111</v>
      </c>
      <c r="C110" s="92">
        <v>0</v>
      </c>
      <c r="D110" s="92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12</v>
      </c>
      <c r="J110" s="93">
        <v>0</v>
      </c>
      <c r="K110" s="94"/>
      <c r="L110" t="s" s="5">
        <v>559</v>
      </c>
      <c r="M110" s="77"/>
      <c r="N110" t="s" s="67">
        <v>315</v>
      </c>
      <c r="O110" t="s" s="67">
        <v>434</v>
      </c>
      <c r="P110" s="96">
        <f>RANK(OFFSET(B110,0,MATCH($N$3,$C$4:$J$4,0)),C110:J110,0)</f>
        <v>1</v>
      </c>
    </row>
    <row r="111" ht="17" customHeight="1">
      <c r="A111" s="85"/>
      <c r="B111" t="s" s="91">
        <v>113</v>
      </c>
      <c r="C111" s="92">
        <v>14</v>
      </c>
      <c r="D111" s="92">
        <v>0</v>
      </c>
      <c r="E111" s="92">
        <v>0</v>
      </c>
      <c r="F111" s="92">
        <v>0</v>
      </c>
      <c r="G111" s="92">
        <v>16</v>
      </c>
      <c r="H111" s="92">
        <v>0</v>
      </c>
      <c r="I111" s="92">
        <v>0</v>
      </c>
      <c r="J111" s="93">
        <v>0</v>
      </c>
      <c r="K111" s="94"/>
      <c r="L111" t="s" s="5">
        <v>560</v>
      </c>
      <c r="M111" s="77"/>
      <c r="N111" s="67">
        <v>0</v>
      </c>
      <c r="O111" s="95">
        <v>0</v>
      </c>
      <c r="P111" s="96">
        <f>RANK(OFFSET(B111,0,MATCH($N$3,$C$4:$J$4,0)),C111:J111,0)</f>
        <v>3</v>
      </c>
    </row>
    <row r="112" ht="17" customHeight="1">
      <c r="A112" s="85"/>
      <c r="B112" t="s" s="91">
        <v>115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3">
        <v>0</v>
      </c>
      <c r="K112" s="94"/>
      <c r="L112" t="s" s="5">
        <v>561</v>
      </c>
      <c r="M112" s="77"/>
      <c r="N112" s="67">
        <v>0</v>
      </c>
      <c r="O112" s="95">
        <v>0</v>
      </c>
      <c r="P112" s="96">
        <f>RANK(OFFSET(B112,0,MATCH($N$3,$C$4:$J$4,0)),C112:J112,0)</f>
        <v>1</v>
      </c>
    </row>
    <row r="113" ht="17" customHeight="1">
      <c r="A113" s="85"/>
      <c r="B113" t="s" s="91">
        <v>20</v>
      </c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3">
        <v>0</v>
      </c>
      <c r="K113" s="94"/>
      <c r="L113" t="s" s="5">
        <v>562</v>
      </c>
      <c r="M113" s="77"/>
      <c r="N113" s="67">
        <v>0</v>
      </c>
      <c r="O113" s="95">
        <v>0</v>
      </c>
      <c r="P113" s="96">
        <f>RANK(OFFSET(B113,0,MATCH($N$3,$C$4:$J$4,0)),C113:J113,0)</f>
        <v>1</v>
      </c>
    </row>
    <row r="114" ht="17" customHeight="1">
      <c r="A114" s="85"/>
      <c r="B114" t="s" s="91">
        <v>20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3">
        <v>0</v>
      </c>
      <c r="K114" s="94"/>
      <c r="L114" t="s" s="5">
        <v>562</v>
      </c>
      <c r="M114" s="77"/>
      <c r="N114" s="67">
        <v>0</v>
      </c>
      <c r="O114" s="95">
        <v>0</v>
      </c>
      <c r="P114" s="96">
        <f>RANK(OFFSET(B114,0,MATCH($N$3,$C$4:$J$4,0)),C114:J114,0)</f>
        <v>1</v>
      </c>
    </row>
    <row r="115" ht="17" customHeight="1">
      <c r="A115" s="85"/>
      <c r="B115" t="s" s="91">
        <v>20</v>
      </c>
      <c r="C115" s="92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3">
        <v>0</v>
      </c>
      <c r="K115" s="94"/>
      <c r="L115" t="s" s="5">
        <v>562</v>
      </c>
      <c r="M115" s="77"/>
      <c r="N115" s="67">
        <v>0</v>
      </c>
      <c r="O115" s="95">
        <v>0</v>
      </c>
      <c r="P115" s="96">
        <f>RANK(OFFSET(B115,0,MATCH($N$3,$C$4:$J$4,0)),C115:J115,0)</f>
        <v>1</v>
      </c>
    </row>
    <row r="116" ht="17" customHeight="1">
      <c r="A116" s="85"/>
      <c r="B116" t="s" s="91">
        <v>20</v>
      </c>
      <c r="C116" s="92">
        <v>0</v>
      </c>
      <c r="D116" s="92">
        <v>0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3">
        <v>0</v>
      </c>
      <c r="K116" s="94"/>
      <c r="L116" t="s" s="5">
        <v>562</v>
      </c>
      <c r="M116" s="77"/>
      <c r="N116" s="67">
        <v>0</v>
      </c>
      <c r="O116" s="95">
        <v>0</v>
      </c>
      <c r="P116" s="96">
        <f>RANK(OFFSET(B116,0,MATCH($N$3,$C$4:$J$4,0)),C116:J116,0)</f>
        <v>1</v>
      </c>
    </row>
    <row r="117" ht="17" customHeight="1">
      <c r="A117" s="85"/>
      <c r="B117" t="s" s="91">
        <v>20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3">
        <v>0</v>
      </c>
      <c r="K117" s="94"/>
      <c r="L117" t="s" s="5">
        <v>562</v>
      </c>
      <c r="M117" s="77"/>
      <c r="N117" s="67">
        <v>0</v>
      </c>
      <c r="O117" s="95">
        <v>0</v>
      </c>
      <c r="P117" s="96">
        <f>RANK(OFFSET(B117,0,MATCH($N$3,$C$4:$J$4,0)),C117:J117,0)</f>
        <v>1</v>
      </c>
    </row>
    <row r="118" ht="17" customHeight="1">
      <c r="A118" s="85"/>
      <c r="B118" t="s" s="91">
        <v>20</v>
      </c>
      <c r="C118" s="92">
        <v>0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3">
        <v>0</v>
      </c>
      <c r="K118" s="94"/>
      <c r="L118" t="s" s="5">
        <v>562</v>
      </c>
      <c r="M118" s="77"/>
      <c r="N118" s="67">
        <v>0</v>
      </c>
      <c r="O118" s="95">
        <v>0</v>
      </c>
      <c r="P118" s="96">
        <f>RANK(OFFSET(B118,0,MATCH($N$3,$C$4:$J$4,0)),C118:J118,0)</f>
        <v>1</v>
      </c>
    </row>
    <row r="119" ht="17" customHeight="1">
      <c r="A119" s="85"/>
      <c r="B119" t="s" s="91">
        <v>20</v>
      </c>
      <c r="C119" s="92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3">
        <v>0</v>
      </c>
      <c r="K119" s="94"/>
      <c r="L119" t="s" s="5">
        <v>562</v>
      </c>
      <c r="M119" s="77"/>
      <c r="N119" s="67">
        <v>0</v>
      </c>
      <c r="O119" s="95">
        <v>0</v>
      </c>
      <c r="P119" s="96">
        <f>RANK(OFFSET(B119,0,MATCH($N$3,$C$4:$J$4,0)),C119:J119,0)</f>
        <v>1</v>
      </c>
    </row>
    <row r="120" ht="17" customHeight="1">
      <c r="A120" s="85"/>
      <c r="B120" t="s" s="91">
        <v>20</v>
      </c>
      <c r="C120" s="92">
        <v>0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3">
        <v>0</v>
      </c>
      <c r="K120" s="94"/>
      <c r="L120" t="s" s="5">
        <v>562</v>
      </c>
      <c r="M120" s="77"/>
      <c r="N120" s="67">
        <v>0</v>
      </c>
      <c r="O120" s="95">
        <v>0</v>
      </c>
      <c r="P120" s="96">
        <f>RANK(OFFSET(B120,0,MATCH($N$3,$C$4:$J$4,0)),C120:J120,0)</f>
        <v>1</v>
      </c>
    </row>
    <row r="121" ht="17" customHeight="1">
      <c r="A121" s="85"/>
      <c r="B121" t="s" s="91">
        <v>20</v>
      </c>
      <c r="C121" s="92">
        <v>0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3">
        <v>0</v>
      </c>
      <c r="K121" s="94"/>
      <c r="L121" t="s" s="5">
        <v>562</v>
      </c>
      <c r="M121" s="77"/>
      <c r="N121" s="67">
        <v>0</v>
      </c>
      <c r="O121" s="95">
        <v>0</v>
      </c>
      <c r="P121" s="96">
        <f>RANK(OFFSET(B121,0,MATCH($N$3,$C$4:$J$4,0)),C121:J121,0)</f>
        <v>1</v>
      </c>
    </row>
    <row r="122" ht="17" customHeight="1">
      <c r="A122" s="85"/>
      <c r="B122" t="s" s="91">
        <v>20</v>
      </c>
      <c r="C122" s="92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3">
        <v>0</v>
      </c>
      <c r="K122" s="94"/>
      <c r="L122" t="s" s="5">
        <v>562</v>
      </c>
      <c r="M122" s="77"/>
      <c r="N122" s="67">
        <v>0</v>
      </c>
      <c r="O122" s="95">
        <v>0</v>
      </c>
      <c r="P122" s="96">
        <f>RANK(OFFSET(B122,0,MATCH($N$3,$C$4:$J$4,0)),C122:J122,0)</f>
        <v>1</v>
      </c>
    </row>
    <row r="123" ht="17" customHeight="1">
      <c r="A123" s="85"/>
      <c r="B123" t="s" s="91">
        <v>20</v>
      </c>
      <c r="C123" s="92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3">
        <v>0</v>
      </c>
      <c r="K123" s="94"/>
      <c r="L123" t="s" s="5">
        <v>562</v>
      </c>
      <c r="M123" s="77"/>
      <c r="N123" s="67">
        <v>0</v>
      </c>
      <c r="O123" s="95">
        <v>0</v>
      </c>
      <c r="P123" s="96">
        <f>RANK(OFFSET(B123,0,MATCH($N$3,$C$4:$J$4,0)),C123:J123,0)</f>
        <v>1</v>
      </c>
    </row>
    <row r="124" ht="17" customHeight="1">
      <c r="A124" s="85"/>
      <c r="B124" t="s" s="91">
        <v>20</v>
      </c>
      <c r="C124" s="92">
        <v>0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93">
        <v>0</v>
      </c>
      <c r="K124" s="94"/>
      <c r="L124" t="s" s="5">
        <v>562</v>
      </c>
      <c r="M124" s="77"/>
      <c r="N124" s="67">
        <v>0</v>
      </c>
      <c r="O124" s="95">
        <v>0</v>
      </c>
      <c r="P124" s="96">
        <f>RANK(OFFSET(B124,0,MATCH($N$3,$C$4:$J$4,0)),C124:J124,0)</f>
        <v>1</v>
      </c>
    </row>
    <row r="125" ht="17" customHeight="1">
      <c r="A125" s="85"/>
      <c r="B125" t="s" s="91">
        <v>20</v>
      </c>
      <c r="C125" s="92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3">
        <v>0</v>
      </c>
      <c r="K125" s="94"/>
      <c r="L125" t="s" s="5">
        <v>562</v>
      </c>
      <c r="M125" s="77"/>
      <c r="N125" s="67">
        <v>0</v>
      </c>
      <c r="O125" s="95">
        <v>0</v>
      </c>
      <c r="P125" s="96">
        <f>RANK(OFFSET(B125,0,MATCH($N$3,$C$4:$J$4,0)),C125:J125,0)</f>
        <v>1</v>
      </c>
    </row>
    <row r="126" ht="15.75" customHeight="1">
      <c r="A126" s="85"/>
      <c r="B126" t="s" s="97">
        <v>20</v>
      </c>
      <c r="C126" s="98"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9">
        <v>0</v>
      </c>
      <c r="K126" s="94"/>
      <c r="L126" t="s" s="5">
        <v>562</v>
      </c>
      <c r="M126" s="77"/>
      <c r="N126" s="67">
        <v>0</v>
      </c>
      <c r="O126" s="95">
        <v>0</v>
      </c>
      <c r="P126" s="96">
        <f>RANK(OFFSET(B126,0,MATCH($N$3,$C$4:$J$4,0)),C126:J126,0)</f>
        <v>1</v>
      </c>
    </row>
    <row r="127" ht="15.75" customHeight="1">
      <c r="A127" s="85"/>
      <c r="B127" t="s" s="110">
        <v>563</v>
      </c>
      <c r="C127" s="111">
        <f>SUMIF(C85:C126,"&gt;0")</f>
        <v>244</v>
      </c>
      <c r="D127" s="111">
        <f>SUMIF(D85:D126,"&gt;0")</f>
        <v>100</v>
      </c>
      <c r="E127" s="111">
        <f>SUMIF(E85:E126,"&gt;0")</f>
        <v>110</v>
      </c>
      <c r="F127" s="111">
        <f>SUMIF(F85:F126,"&gt;0")</f>
        <v>40</v>
      </c>
      <c r="G127" s="111">
        <f>SUMIF(G85:G126,"&gt;0")</f>
        <v>222</v>
      </c>
      <c r="H127" s="111">
        <f>SUMIF(H85:H126,"&gt;0")</f>
        <v>143</v>
      </c>
      <c r="I127" s="111">
        <f>SUMIF(I85:I126,"&gt;0")</f>
        <v>262</v>
      </c>
      <c r="J127" s="111">
        <f>SUMIF(J85:J126,"&gt;0")</f>
        <v>0</v>
      </c>
      <c r="K127" s="83"/>
      <c r="L127" s="77"/>
      <c r="M127" s="77"/>
      <c r="N127" s="77"/>
      <c r="O127" s="77"/>
      <c r="P127" s="79"/>
    </row>
    <row r="128" ht="17.5" customHeight="1">
      <c r="A128" s="76"/>
      <c r="B128" t="s" s="112">
        <v>513</v>
      </c>
      <c r="C128" s="113">
        <f>SUMIF('FEMALE TRACK'!$E1:$E234,C$4,'FEMALE TRACK'!$G1:$G234)+SUMIF('FEMALE TRACK'!$L1:$L234,C$4,'FEMALE TRACK'!$N1:$N234)</f>
        <v>244</v>
      </c>
      <c r="D128" s="113">
        <f>SUMIF('FEMALE TRACK'!$E1:$E234,D$4,'FEMALE TRACK'!$G1:$G234)+SUMIF('FEMALE TRACK'!$L1:$L234,D$4,'FEMALE TRACK'!$N1:$N234)</f>
        <v>100</v>
      </c>
      <c r="E128" s="113">
        <f>SUMIF('FEMALE TRACK'!$E1:$E234,E$4,'FEMALE TRACK'!$G1:$G234)+SUMIF('FEMALE TRACK'!$L1:$L234,E$4,'FEMALE TRACK'!$N1:$N234)</f>
        <v>110</v>
      </c>
      <c r="F128" s="113">
        <f>SUMIF('FEMALE TRACK'!$E1:$E234,F$4,'FEMALE TRACK'!$G1:$G234)+SUMIF('FEMALE TRACK'!$L1:$L234,F$4,'FEMALE TRACK'!$N1:$N234)</f>
        <v>40</v>
      </c>
      <c r="G128" s="113">
        <f>SUMIF('FEMALE TRACK'!$E1:$E234,G$4,'FEMALE TRACK'!$G1:$G234)+SUMIF('FEMALE TRACK'!$L1:$L234,G$4,'FEMALE TRACK'!$N1:$N234)</f>
        <v>222</v>
      </c>
      <c r="H128" s="113">
        <f>SUMIF('FEMALE TRACK'!$E1:$E234,H$4,'FEMALE TRACK'!$G1:$G234)+SUMIF('FEMALE TRACK'!$L1:$L234,H$4,'FEMALE TRACK'!$N1:$N234)</f>
        <v>143</v>
      </c>
      <c r="I128" s="113">
        <f>SUMIF('FEMALE TRACK'!$E1:$E234,I$4,'FEMALE TRACK'!$G1:$G234)+SUMIF('FEMALE TRACK'!$L1:$L234,I$4,'FEMALE TRACK'!$N1:$N234)</f>
        <v>262</v>
      </c>
      <c r="J128" s="113">
        <f>SUMIF('FEMALE TRACK'!$E1:$E234,J$4,'FEMALE TRACK'!$G1:$G234)+SUMIF('FEMALE TRACK'!$L1:$L234,J$4,'FEMALE TRACK'!$N1:$N234)</f>
        <v>0</v>
      </c>
      <c r="K128" s="77"/>
      <c r="L128" s="77"/>
      <c r="M128" s="77"/>
      <c r="N128" s="77"/>
      <c r="O128" s="77"/>
      <c r="P128" s="79"/>
    </row>
    <row r="129" ht="15.75" customHeight="1">
      <c r="A129" s="76"/>
      <c r="B129" s="45"/>
      <c r="C129" s="105"/>
      <c r="D129" s="105"/>
      <c r="E129" s="105"/>
      <c r="F129" s="105"/>
      <c r="G129" s="105"/>
      <c r="H129" s="105"/>
      <c r="I129" s="105"/>
      <c r="J129" s="105"/>
      <c r="K129" s="77"/>
      <c r="L129" s="77"/>
      <c r="M129" s="77"/>
      <c r="N129" s="77"/>
      <c r="O129" s="77"/>
      <c r="P129" s="79"/>
    </row>
    <row r="130" ht="15.75" customHeight="1">
      <c r="A130" s="76"/>
      <c r="B130" s="80"/>
      <c r="C130" t="s" s="81">
        <f t="shared" si="1"/>
        <v>465</v>
      </c>
      <c r="D130" t="s" s="81">
        <f t="shared" si="2"/>
        <v>466</v>
      </c>
      <c r="E130" t="s" s="81">
        <f t="shared" si="3"/>
        <v>467</v>
      </c>
      <c r="F130" t="s" s="81">
        <f t="shared" si="4"/>
        <v>468</v>
      </c>
      <c r="G130" t="s" s="81">
        <f t="shared" si="5"/>
        <v>469</v>
      </c>
      <c r="H130" t="s" s="81">
        <f t="shared" si="6"/>
        <v>470</v>
      </c>
      <c r="I130" t="s" s="81">
        <f t="shared" si="7"/>
        <v>471</v>
      </c>
      <c r="J130" t="s" s="82">
        <f t="shared" si="8"/>
        <v>472</v>
      </c>
      <c r="K130" s="83"/>
      <c r="L130" s="77"/>
      <c r="M130" s="84"/>
      <c r="N130" s="77"/>
      <c r="O130" s="77"/>
      <c r="P130" s="79"/>
    </row>
    <row r="131" ht="95.25" customHeight="1">
      <c r="A131" s="85"/>
      <c r="B131" t="s" s="86">
        <v>26</v>
      </c>
      <c r="C131" t="s" s="87">
        <f t="shared" si="9"/>
        <v>13</v>
      </c>
      <c r="D131" t="s" s="87">
        <f t="shared" si="10"/>
        <v>14</v>
      </c>
      <c r="E131" t="s" s="87">
        <f t="shared" si="11"/>
        <v>15</v>
      </c>
      <c r="F131" t="s" s="87">
        <f t="shared" si="12"/>
        <v>16</v>
      </c>
      <c r="G131" t="s" s="87">
        <f t="shared" si="13"/>
        <v>17</v>
      </c>
      <c r="H131" t="s" s="87">
        <f t="shared" si="14"/>
        <v>18</v>
      </c>
      <c r="I131" t="s" s="87">
        <f t="shared" si="15"/>
        <v>19</v>
      </c>
      <c r="J131" t="s" s="88">
        <f t="shared" si="16"/>
        <v>20</v>
      </c>
      <c r="K131" s="89"/>
      <c r="L131" t="s" s="13">
        <v>473</v>
      </c>
      <c r="M131" s="6"/>
      <c r="N131" t="s" s="13">
        <v>132</v>
      </c>
      <c r="O131" t="s" s="13">
        <v>474</v>
      </c>
      <c r="P131" t="s" s="90">
        <v>126</v>
      </c>
    </row>
    <row r="132" ht="17" customHeight="1">
      <c r="A132" s="85"/>
      <c r="B132" t="s" s="91">
        <v>31</v>
      </c>
      <c r="C132" s="92">
        <v>12</v>
      </c>
      <c r="D132" s="92">
        <v>10</v>
      </c>
      <c r="E132" s="92">
        <v>0</v>
      </c>
      <c r="F132" s="92">
        <v>8</v>
      </c>
      <c r="G132" s="92">
        <v>16</v>
      </c>
      <c r="H132" s="92">
        <v>6</v>
      </c>
      <c r="I132" s="92">
        <v>14</v>
      </c>
      <c r="J132" s="93">
        <v>0</v>
      </c>
      <c r="K132" s="94"/>
      <c r="L132" t="s" s="5">
        <v>564</v>
      </c>
      <c r="M132" s="77"/>
      <c r="N132" t="s" s="67">
        <v>443</v>
      </c>
      <c r="O132" s="67">
        <v>3.55</v>
      </c>
      <c r="P132" s="96">
        <f>RANK(OFFSET(B132,0,MATCH($N$3,$C$4:$J$4,0)),C132:J132,0)</f>
        <v>2</v>
      </c>
    </row>
    <row r="133" ht="17" customHeight="1">
      <c r="A133" s="85"/>
      <c r="B133" t="s" s="91">
        <v>36</v>
      </c>
      <c r="C133" s="92">
        <v>8</v>
      </c>
      <c r="D133" s="92">
        <v>3</v>
      </c>
      <c r="E133" s="92">
        <v>0</v>
      </c>
      <c r="F133" s="92">
        <v>10</v>
      </c>
      <c r="G133" s="92">
        <v>12</v>
      </c>
      <c r="H133" s="92">
        <v>6</v>
      </c>
      <c r="I133" s="92">
        <v>4</v>
      </c>
      <c r="J133" s="93">
        <v>0</v>
      </c>
      <c r="K133" s="94"/>
      <c r="L133" t="s" s="5">
        <v>565</v>
      </c>
      <c r="M133" s="77"/>
      <c r="N133" t="s" s="67">
        <v>445</v>
      </c>
      <c r="O133" s="67">
        <v>2.8</v>
      </c>
      <c r="P133" s="96">
        <f>RANK(OFFSET(B133,0,MATCH($N$3,$C$4:$J$4,0)),C133:J133,0)</f>
        <v>5</v>
      </c>
    </row>
    <row r="134" ht="17" customHeight="1">
      <c r="A134" s="85"/>
      <c r="B134" t="s" s="91">
        <v>40</v>
      </c>
      <c r="C134" s="92">
        <v>8</v>
      </c>
      <c r="D134" s="92">
        <v>6</v>
      </c>
      <c r="E134" s="92">
        <v>16</v>
      </c>
      <c r="F134" s="92">
        <v>0</v>
      </c>
      <c r="G134" s="92">
        <v>12</v>
      </c>
      <c r="H134" s="92">
        <v>14</v>
      </c>
      <c r="I134" s="92">
        <v>10</v>
      </c>
      <c r="J134" s="93">
        <v>0</v>
      </c>
      <c r="K134" s="94"/>
      <c r="L134" t="s" s="5">
        <v>566</v>
      </c>
      <c r="M134" s="77"/>
      <c r="N134" t="s" s="67">
        <v>316</v>
      </c>
      <c r="O134" s="67">
        <v>5.93</v>
      </c>
      <c r="P134" s="96">
        <f>RANK(OFFSET(B134,0,MATCH($N$3,$C$4:$J$4,0)),C134:J134,0)</f>
        <v>4</v>
      </c>
    </row>
    <row r="135" ht="17" customHeight="1">
      <c r="A135" s="85"/>
      <c r="B135" t="s" s="91">
        <v>43</v>
      </c>
      <c r="C135" s="92">
        <v>8</v>
      </c>
      <c r="D135" s="92">
        <v>0</v>
      </c>
      <c r="E135" s="92">
        <v>12</v>
      </c>
      <c r="F135" s="92">
        <v>0</v>
      </c>
      <c r="G135" s="92">
        <v>0</v>
      </c>
      <c r="H135" s="92">
        <v>0</v>
      </c>
      <c r="I135" s="92">
        <v>10</v>
      </c>
      <c r="J135" s="93">
        <v>0</v>
      </c>
      <c r="K135" s="94"/>
      <c r="L135" t="s" s="5">
        <v>567</v>
      </c>
      <c r="M135" s="77"/>
      <c r="N135" t="s" s="67">
        <v>315</v>
      </c>
      <c r="O135" s="67">
        <v>4.7</v>
      </c>
      <c r="P135" s="96">
        <f>RANK(OFFSET(B135,0,MATCH($N$3,$C$4:$J$4,0)),C135:J135,0)</f>
        <v>2</v>
      </c>
    </row>
    <row r="136" ht="17" customHeight="1">
      <c r="A136" s="85"/>
      <c r="B136" t="s" s="91">
        <v>47</v>
      </c>
      <c r="C136" s="92">
        <v>14</v>
      </c>
      <c r="D136" s="92">
        <v>12</v>
      </c>
      <c r="E136" s="92">
        <v>4</v>
      </c>
      <c r="F136" s="92">
        <v>10</v>
      </c>
      <c r="G136" s="92">
        <v>16</v>
      </c>
      <c r="H136" s="92">
        <v>6</v>
      </c>
      <c r="I136" s="92">
        <v>8</v>
      </c>
      <c r="J136" s="93">
        <v>0</v>
      </c>
      <c r="K136" s="94"/>
      <c r="L136" t="s" s="5">
        <v>568</v>
      </c>
      <c r="M136" s="77"/>
      <c r="N136" t="s" s="67">
        <v>449</v>
      </c>
      <c r="O136" s="67">
        <v>2.57</v>
      </c>
      <c r="P136" s="96">
        <f>RANK(OFFSET(B136,0,MATCH($N$3,$C$4:$J$4,0)),C136:J136,0)</f>
        <v>5</v>
      </c>
    </row>
    <row r="137" ht="17" customHeight="1">
      <c r="A137" s="85"/>
      <c r="B137" t="s" s="91">
        <v>51</v>
      </c>
      <c r="C137" s="92">
        <v>10</v>
      </c>
      <c r="D137" s="92">
        <v>8</v>
      </c>
      <c r="E137" s="92">
        <v>0</v>
      </c>
      <c r="F137" s="92">
        <v>0</v>
      </c>
      <c r="G137" s="92">
        <v>6</v>
      </c>
      <c r="H137" s="92">
        <v>12</v>
      </c>
      <c r="I137" s="92">
        <v>4</v>
      </c>
      <c r="J137" s="93">
        <v>0</v>
      </c>
      <c r="K137" s="94"/>
      <c r="L137" t="s" s="5">
        <v>569</v>
      </c>
      <c r="M137" s="77"/>
      <c r="N137" t="s" s="67">
        <v>452</v>
      </c>
      <c r="O137" s="67">
        <v>2.22</v>
      </c>
      <c r="P137" s="96">
        <f>RANK(OFFSET(B137,0,MATCH($N$3,$C$4:$J$4,0)),C137:J137,0)</f>
        <v>5</v>
      </c>
    </row>
    <row r="138" ht="17" customHeight="1">
      <c r="A138" s="85"/>
      <c r="B138" t="s" s="91">
        <v>55</v>
      </c>
      <c r="C138" s="92">
        <v>8</v>
      </c>
      <c r="D138" s="92">
        <v>0</v>
      </c>
      <c r="E138" s="92">
        <v>14</v>
      </c>
      <c r="F138" s="92">
        <v>0</v>
      </c>
      <c r="G138" s="92">
        <v>12</v>
      </c>
      <c r="H138" s="92">
        <v>10</v>
      </c>
      <c r="I138" s="92">
        <v>16</v>
      </c>
      <c r="J138" s="93">
        <v>0</v>
      </c>
      <c r="K138" s="94"/>
      <c r="L138" t="s" s="5">
        <v>570</v>
      </c>
      <c r="M138" s="77"/>
      <c r="N138" t="s" s="67">
        <v>355</v>
      </c>
      <c r="O138" s="67">
        <v>4.67</v>
      </c>
      <c r="P138" s="96">
        <f>RANK(OFFSET(B138,0,MATCH($N$3,$C$4:$J$4,0)),C138:J138,0)</f>
        <v>1</v>
      </c>
    </row>
    <row r="139" ht="17" customHeight="1">
      <c r="A139" s="85"/>
      <c r="B139" t="s" s="91">
        <v>59</v>
      </c>
      <c r="C139" s="92">
        <v>0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3">
        <v>0</v>
      </c>
      <c r="K139" s="94"/>
      <c r="L139" t="s" s="5">
        <v>571</v>
      </c>
      <c r="M139" s="77"/>
      <c r="N139" s="67">
        <v>0</v>
      </c>
      <c r="O139" s="67">
        <v>0</v>
      </c>
      <c r="P139" s="96">
        <f>RANK(OFFSET(B139,0,MATCH($N$3,$C$4:$J$4,0)),C139:J139,0)</f>
        <v>1</v>
      </c>
    </row>
    <row r="140" ht="17" customHeight="1">
      <c r="A140" s="85"/>
      <c r="B140" t="s" s="91">
        <v>63</v>
      </c>
      <c r="C140" s="92">
        <v>0</v>
      </c>
      <c r="D140" s="92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16</v>
      </c>
      <c r="J140" s="93">
        <v>0</v>
      </c>
      <c r="K140" s="94"/>
      <c r="L140" t="s" s="5">
        <v>572</v>
      </c>
      <c r="M140" s="77"/>
      <c r="N140" t="s" s="67">
        <v>456</v>
      </c>
      <c r="O140" s="67">
        <v>14.71</v>
      </c>
      <c r="P140" s="96">
        <f>RANK(OFFSET(B140,0,MATCH($N$3,$C$4:$J$4,0)),C140:J140,0)</f>
        <v>1</v>
      </c>
    </row>
    <row r="141" ht="17" customHeight="1">
      <c r="A141" s="85"/>
      <c r="B141" t="s" s="91">
        <v>67</v>
      </c>
      <c r="C141" s="92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12</v>
      </c>
      <c r="J141" s="93">
        <v>0</v>
      </c>
      <c r="K141" s="94"/>
      <c r="L141" t="s" s="5">
        <v>573</v>
      </c>
      <c r="M141" s="77"/>
      <c r="N141" t="s" s="67">
        <v>457</v>
      </c>
      <c r="O141" s="67">
        <v>12.62</v>
      </c>
      <c r="P141" s="96">
        <f>RANK(OFFSET(B141,0,MATCH($N$3,$C$4:$J$4,0)),C141:J141,0)</f>
        <v>1</v>
      </c>
    </row>
    <row r="142" ht="17" customHeight="1">
      <c r="A142" s="85"/>
      <c r="B142" t="s" s="91">
        <v>71</v>
      </c>
      <c r="C142" s="92">
        <v>8</v>
      </c>
      <c r="D142" s="92">
        <v>12</v>
      </c>
      <c r="E142" s="92">
        <v>16</v>
      </c>
      <c r="F142" s="92">
        <v>10</v>
      </c>
      <c r="G142" s="92">
        <v>0</v>
      </c>
      <c r="H142" s="92">
        <v>6</v>
      </c>
      <c r="I142" s="92">
        <v>14</v>
      </c>
      <c r="J142" s="93">
        <v>0</v>
      </c>
      <c r="K142" s="94"/>
      <c r="L142" t="s" s="5">
        <v>574</v>
      </c>
      <c r="M142" s="77"/>
      <c r="N142" t="s" s="67">
        <v>459</v>
      </c>
      <c r="O142" s="67">
        <v>4.49</v>
      </c>
      <c r="P142" s="96">
        <f>RANK(OFFSET(B142,0,MATCH($N$3,$C$4:$J$4,0)),C142:J142,0)</f>
        <v>2</v>
      </c>
    </row>
    <row r="143" ht="17" customHeight="1">
      <c r="A143" s="85"/>
      <c r="B143" t="s" s="91">
        <v>75</v>
      </c>
      <c r="C143" s="92">
        <v>6</v>
      </c>
      <c r="D143" s="92">
        <v>0</v>
      </c>
      <c r="E143" s="92">
        <v>10</v>
      </c>
      <c r="F143" s="92">
        <v>8</v>
      </c>
      <c r="G143" s="92">
        <v>0</v>
      </c>
      <c r="H143" s="92">
        <v>4</v>
      </c>
      <c r="I143" s="92">
        <v>12</v>
      </c>
      <c r="J143" s="93">
        <v>0</v>
      </c>
      <c r="K143" s="94"/>
      <c r="L143" t="s" s="5">
        <v>575</v>
      </c>
      <c r="M143" s="77"/>
      <c r="N143" t="s" s="67">
        <v>458</v>
      </c>
      <c r="O143" s="67">
        <v>4.37</v>
      </c>
      <c r="P143" s="96">
        <f>RANK(OFFSET(B143,0,MATCH($N$3,$C$4:$J$4,0)),C143:J143,0)</f>
        <v>1</v>
      </c>
    </row>
    <row r="144" ht="17" customHeight="1">
      <c r="A144" s="85"/>
      <c r="B144" t="s" s="91">
        <v>79</v>
      </c>
      <c r="C144" s="92">
        <v>10</v>
      </c>
      <c r="D144" s="92">
        <v>0</v>
      </c>
      <c r="E144" s="92">
        <v>16</v>
      </c>
      <c r="F144" s="92">
        <v>0</v>
      </c>
      <c r="G144" s="92">
        <v>8</v>
      </c>
      <c r="H144" s="92">
        <v>12</v>
      </c>
      <c r="I144" s="92">
        <v>14</v>
      </c>
      <c r="J144" s="93">
        <v>0</v>
      </c>
      <c r="K144" s="94"/>
      <c r="L144" t="s" s="5">
        <v>576</v>
      </c>
      <c r="M144" s="77"/>
      <c r="N144" t="s" s="67">
        <v>355</v>
      </c>
      <c r="O144" s="67">
        <v>7.62</v>
      </c>
      <c r="P144" s="96">
        <f>RANK(OFFSET(B144,0,MATCH($N$3,$C$4:$J$4,0)),C144:J144,0)</f>
        <v>2</v>
      </c>
    </row>
    <row r="145" ht="17" customHeight="1">
      <c r="A145" s="85"/>
      <c r="B145" t="s" s="91">
        <v>83</v>
      </c>
      <c r="C145" s="92">
        <v>8</v>
      </c>
      <c r="D145" s="92">
        <v>0</v>
      </c>
      <c r="E145" s="92">
        <v>0</v>
      </c>
      <c r="F145" s="92">
        <v>0</v>
      </c>
      <c r="G145" s="92">
        <v>0</v>
      </c>
      <c r="H145" s="92">
        <v>10</v>
      </c>
      <c r="I145" s="92">
        <v>12</v>
      </c>
      <c r="J145" s="93">
        <v>0</v>
      </c>
      <c r="K145" s="94"/>
      <c r="L145" t="s" s="5">
        <v>577</v>
      </c>
      <c r="M145" s="77"/>
      <c r="N145" t="s" s="67">
        <v>461</v>
      </c>
      <c r="O145" s="67">
        <v>6.75</v>
      </c>
      <c r="P145" s="96">
        <f>RANK(OFFSET(B145,0,MATCH($N$3,$C$4:$J$4,0)),C145:J145,0)</f>
        <v>1</v>
      </c>
    </row>
    <row r="146" ht="17" customHeight="1">
      <c r="A146" s="85"/>
      <c r="B146" t="s" s="91">
        <v>53</v>
      </c>
      <c r="C146" s="92">
        <v>14</v>
      </c>
      <c r="D146" s="92">
        <v>0</v>
      </c>
      <c r="E146" s="92">
        <v>12</v>
      </c>
      <c r="F146" s="92">
        <v>0</v>
      </c>
      <c r="G146" s="92">
        <v>0</v>
      </c>
      <c r="H146" s="92">
        <v>16</v>
      </c>
      <c r="I146" s="92">
        <v>10</v>
      </c>
      <c r="J146" s="93">
        <v>0</v>
      </c>
      <c r="K146" s="94"/>
      <c r="L146" t="s" s="5">
        <v>578</v>
      </c>
      <c r="M146" s="77"/>
      <c r="N146" t="s" s="67">
        <v>463</v>
      </c>
      <c r="O146" s="67">
        <v>1.05</v>
      </c>
      <c r="P146" s="96">
        <f>RANK(OFFSET(B146,0,MATCH($N$3,$C$4:$J$4,0)),C146:J146,0)</f>
        <v>4</v>
      </c>
    </row>
    <row r="147" ht="17" customHeight="1">
      <c r="A147" s="85"/>
      <c r="B147" t="s" s="91">
        <v>57</v>
      </c>
      <c r="C147" s="92">
        <v>12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10</v>
      </c>
      <c r="J147" s="93">
        <v>0</v>
      </c>
      <c r="K147" s="94"/>
      <c r="L147" t="s" s="5">
        <v>579</v>
      </c>
      <c r="M147" s="77"/>
      <c r="N147" t="s" s="67">
        <v>462</v>
      </c>
      <c r="O147" s="67">
        <v>1</v>
      </c>
      <c r="P147" s="96">
        <f>RANK(OFFSET(B147,0,MATCH($N$3,$C$4:$J$4,0)),C147:J147,0)</f>
        <v>2</v>
      </c>
    </row>
    <row r="148" ht="17" customHeight="1">
      <c r="A148" s="85"/>
      <c r="B148" t="s" s="91">
        <v>20</v>
      </c>
      <c r="C148" s="92">
        <v>0</v>
      </c>
      <c r="D148" s="92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3">
        <v>0</v>
      </c>
      <c r="K148" s="94"/>
      <c r="L148" t="s" s="5">
        <v>580</v>
      </c>
      <c r="M148" s="77"/>
      <c r="N148" s="67">
        <v>0</v>
      </c>
      <c r="O148" s="67">
        <v>0</v>
      </c>
      <c r="P148" s="96">
        <f>RANK(OFFSET(B148,0,MATCH($N$3,$C$4:$J$4,0)),C148:J148,0)</f>
        <v>1</v>
      </c>
    </row>
    <row r="149" ht="17" customHeight="1">
      <c r="A149" s="85"/>
      <c r="B149" t="s" s="91">
        <v>20</v>
      </c>
      <c r="C149" s="92">
        <v>0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3">
        <v>0</v>
      </c>
      <c r="K149" s="94"/>
      <c r="L149" t="s" s="5">
        <v>580</v>
      </c>
      <c r="M149" s="77"/>
      <c r="N149" s="67">
        <v>0</v>
      </c>
      <c r="O149" s="67">
        <v>0</v>
      </c>
      <c r="P149" s="96">
        <f>RANK(OFFSET(B149,0,MATCH($N$3,$C$4:$J$4,0)),C149:J149,0)</f>
        <v>1</v>
      </c>
    </row>
    <row r="150" ht="17" customHeight="1">
      <c r="A150" s="85"/>
      <c r="B150" t="s" s="91">
        <v>20</v>
      </c>
      <c r="C150" s="92">
        <v>0</v>
      </c>
      <c r="D150" s="92">
        <v>0</v>
      </c>
      <c r="E150" s="92">
        <v>0</v>
      </c>
      <c r="F150" s="92">
        <v>0</v>
      </c>
      <c r="G150" s="92">
        <v>0</v>
      </c>
      <c r="H150" s="92">
        <v>0</v>
      </c>
      <c r="I150" s="92">
        <v>0</v>
      </c>
      <c r="J150" s="93">
        <v>0</v>
      </c>
      <c r="K150" s="94"/>
      <c r="L150" t="s" s="5">
        <v>580</v>
      </c>
      <c r="M150" s="77"/>
      <c r="N150" s="67">
        <v>0</v>
      </c>
      <c r="O150" s="67">
        <v>0</v>
      </c>
      <c r="P150" s="96">
        <f>RANK(OFFSET(B150,0,MATCH($N$3,$C$4:$J$4,0)),C150:J150,0)</f>
        <v>1</v>
      </c>
    </row>
    <row r="151" ht="17" customHeight="1">
      <c r="A151" s="85"/>
      <c r="B151" t="s" s="91">
        <v>20</v>
      </c>
      <c r="C151" s="92">
        <v>0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3">
        <v>0</v>
      </c>
      <c r="K151" s="94"/>
      <c r="L151" t="s" s="5">
        <v>580</v>
      </c>
      <c r="M151" s="77"/>
      <c r="N151" s="67">
        <v>0</v>
      </c>
      <c r="O151" s="67">
        <v>0</v>
      </c>
      <c r="P151" s="96">
        <f>RANK(OFFSET(B151,0,MATCH($N$3,$C$4:$J$4,0)),C151:J151,0)</f>
        <v>1</v>
      </c>
    </row>
    <row r="152" ht="17" customHeight="1">
      <c r="A152" s="85"/>
      <c r="B152" t="s" s="91">
        <v>20</v>
      </c>
      <c r="C152" s="92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3">
        <v>0</v>
      </c>
      <c r="K152" s="94"/>
      <c r="L152" t="s" s="5">
        <v>580</v>
      </c>
      <c r="M152" s="77"/>
      <c r="N152" s="67">
        <v>0</v>
      </c>
      <c r="O152" s="67">
        <v>0</v>
      </c>
      <c r="P152" s="96">
        <f>RANK(OFFSET(B152,0,MATCH($N$3,$C$4:$J$4,0)),C152:J152,0)</f>
        <v>1</v>
      </c>
    </row>
    <row r="153" ht="17" customHeight="1">
      <c r="A153" s="85"/>
      <c r="B153" t="s" s="91">
        <v>20</v>
      </c>
      <c r="C153" s="92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3">
        <v>0</v>
      </c>
      <c r="K153" s="94"/>
      <c r="L153" t="s" s="5">
        <v>580</v>
      </c>
      <c r="M153" s="77"/>
      <c r="N153" s="67">
        <v>0</v>
      </c>
      <c r="O153" s="67">
        <v>0</v>
      </c>
      <c r="P153" s="96">
        <f>RANK(OFFSET(B153,0,MATCH($N$3,$C$4:$J$4,0)),C153:J153,0)</f>
        <v>1</v>
      </c>
    </row>
    <row r="154" ht="17" customHeight="1">
      <c r="A154" s="85"/>
      <c r="B154" t="s" s="91">
        <v>20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3">
        <v>0</v>
      </c>
      <c r="K154" s="94"/>
      <c r="L154" t="s" s="5">
        <v>580</v>
      </c>
      <c r="M154" s="77"/>
      <c r="N154" s="67">
        <v>0</v>
      </c>
      <c r="O154" s="67">
        <v>0</v>
      </c>
      <c r="P154" s="96">
        <f>RANK(OFFSET(B154,0,MATCH($N$3,$C$4:$J$4,0)),C154:J154,0)</f>
        <v>1</v>
      </c>
    </row>
    <row r="155" ht="17" customHeight="1">
      <c r="A155" s="85"/>
      <c r="B155" t="s" s="91">
        <v>20</v>
      </c>
      <c r="C155" s="92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3">
        <v>0</v>
      </c>
      <c r="K155" s="94"/>
      <c r="L155" t="s" s="5">
        <v>580</v>
      </c>
      <c r="M155" s="77"/>
      <c r="N155" s="67">
        <v>0</v>
      </c>
      <c r="O155" s="67">
        <v>0</v>
      </c>
      <c r="P155" s="96">
        <f>RANK(OFFSET(B155,0,MATCH($N$3,$C$4:$J$4,0)),C155:J155,0)</f>
        <v>1</v>
      </c>
    </row>
    <row r="156" ht="17" customHeight="1">
      <c r="A156" s="85"/>
      <c r="B156" t="s" s="91">
        <v>20</v>
      </c>
      <c r="C156" s="92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3">
        <v>0</v>
      </c>
      <c r="K156" s="94"/>
      <c r="L156" t="s" s="5">
        <v>580</v>
      </c>
      <c r="M156" s="77"/>
      <c r="N156" s="67">
        <v>0</v>
      </c>
      <c r="O156" s="67">
        <v>0</v>
      </c>
      <c r="P156" s="96">
        <f>RANK(OFFSET(B156,0,MATCH($N$3,$C$4:$J$4,0)),C156:J156,0)</f>
        <v>1</v>
      </c>
    </row>
    <row r="157" ht="17" customHeight="1">
      <c r="A157" s="85"/>
      <c r="B157" t="s" s="91">
        <v>20</v>
      </c>
      <c r="C157" s="92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3">
        <v>0</v>
      </c>
      <c r="K157" s="94"/>
      <c r="L157" t="s" s="5">
        <v>580</v>
      </c>
      <c r="M157" s="77"/>
      <c r="N157" s="67">
        <v>0</v>
      </c>
      <c r="O157" s="67">
        <v>0</v>
      </c>
      <c r="P157" s="96">
        <f>RANK(OFFSET(B157,0,MATCH($N$3,$C$4:$J$4,0)),C157:J157,0)</f>
        <v>1</v>
      </c>
    </row>
    <row r="158" ht="17" customHeight="1">
      <c r="A158" s="85"/>
      <c r="B158" t="s" s="91">
        <v>20</v>
      </c>
      <c r="C158" s="92">
        <v>0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3">
        <v>0</v>
      </c>
      <c r="K158" s="94"/>
      <c r="L158" t="s" s="5">
        <v>580</v>
      </c>
      <c r="M158" s="77"/>
      <c r="N158" s="67">
        <v>0</v>
      </c>
      <c r="O158" s="67">
        <v>0</v>
      </c>
      <c r="P158" s="96">
        <f>RANK(OFFSET(B158,0,MATCH($N$3,$C$4:$J$4,0)),C158:J158,0)</f>
        <v>1</v>
      </c>
    </row>
    <row r="159" ht="17" customHeight="1">
      <c r="A159" s="85"/>
      <c r="B159" t="s" s="91">
        <v>20</v>
      </c>
      <c r="C159" s="92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3">
        <v>0</v>
      </c>
      <c r="K159" s="94"/>
      <c r="L159" t="s" s="5">
        <v>580</v>
      </c>
      <c r="M159" s="77"/>
      <c r="N159" s="67">
        <v>0</v>
      </c>
      <c r="O159" s="67">
        <v>0</v>
      </c>
      <c r="P159" s="96">
        <f>RANK(OFFSET(B159,0,MATCH($N$3,$C$4:$J$4,0)),C159:J159,0)</f>
        <v>1</v>
      </c>
    </row>
    <row r="160" ht="17" customHeight="1">
      <c r="A160" s="85"/>
      <c r="B160" t="s" s="91">
        <v>20</v>
      </c>
      <c r="C160" s="92">
        <v>0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3">
        <v>0</v>
      </c>
      <c r="K160" s="94"/>
      <c r="L160" t="s" s="5">
        <v>580</v>
      </c>
      <c r="M160" s="77"/>
      <c r="N160" s="67">
        <v>0</v>
      </c>
      <c r="O160" s="67">
        <v>0</v>
      </c>
      <c r="P160" s="96">
        <f>RANK(OFFSET(B160,0,MATCH($N$3,$C$4:$J$4,0)),C160:J160,0)</f>
        <v>1</v>
      </c>
    </row>
    <row r="161" ht="15.75" customHeight="1">
      <c r="A161" s="85"/>
      <c r="B161" t="s" s="97">
        <v>20</v>
      </c>
      <c r="C161" s="98">
        <v>0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9">
        <v>0</v>
      </c>
      <c r="K161" s="94"/>
      <c r="L161" t="s" s="5">
        <v>580</v>
      </c>
      <c r="M161" s="77"/>
      <c r="N161" s="67">
        <v>0</v>
      </c>
      <c r="O161" s="67">
        <v>0</v>
      </c>
      <c r="P161" s="96">
        <f>RANK(OFFSET(B161,0,MATCH($N$3,$C$4:$J$4,0)),C161:J161,0)</f>
        <v>1</v>
      </c>
    </row>
    <row r="162" ht="15.75" customHeight="1">
      <c r="A162" s="85"/>
      <c r="B162" t="s" s="110">
        <v>581</v>
      </c>
      <c r="C162" s="111">
        <f>SUMIF(C132:C161,"&gt;0")</f>
        <v>126</v>
      </c>
      <c r="D162" s="111">
        <f>SUMIF(D132:D161,"&gt;0")</f>
        <v>51</v>
      </c>
      <c r="E162" s="111">
        <f>SUMIF(E132:E161,"&gt;0")</f>
        <v>100</v>
      </c>
      <c r="F162" s="111">
        <f>SUMIF(F132:F161,"&gt;0")</f>
        <v>46</v>
      </c>
      <c r="G162" s="111">
        <f>SUMIF(G132:G161,"&gt;0")</f>
        <v>82</v>
      </c>
      <c r="H162" s="111">
        <f>SUMIF(H132:H161,"&gt;0")</f>
        <v>102</v>
      </c>
      <c r="I162" s="111">
        <f>SUMIF(I132:I161,"&gt;0")</f>
        <v>166</v>
      </c>
      <c r="J162" s="114">
        <f>SUMIF(J132:J161,"&gt;0")</f>
        <v>0</v>
      </c>
      <c r="K162" s="94"/>
      <c r="L162" s="77"/>
      <c r="M162" s="77"/>
      <c r="N162" s="77"/>
      <c r="O162" s="77"/>
      <c r="P162" s="79"/>
    </row>
    <row r="163" ht="17.5" customHeight="1">
      <c r="A163" s="76"/>
      <c r="B163" t="s" s="112">
        <v>513</v>
      </c>
      <c r="C163" s="113">
        <f>SUMIF('FEMALE FIELD'!$E1:$E166,C$4,'FEMALE FIELD'!$G1:$G166)+SUMIF('FEMALE FIELD'!$L1:$L166,C$4,'FEMALE FIELD'!$N1:$N166)</f>
        <v>126</v>
      </c>
      <c r="D163" s="113">
        <f>SUMIF('FEMALE FIELD'!$E1:$E166,D$4,'FEMALE FIELD'!$G1:$G166)+SUMIF('FEMALE FIELD'!$L1:$L166,D$4,'FEMALE FIELD'!$N1:$N166)</f>
        <v>51</v>
      </c>
      <c r="E163" s="113">
        <f>SUMIF('FEMALE FIELD'!$E1:$E166,E$4,'FEMALE FIELD'!$G1:$G166)+SUMIF('FEMALE FIELD'!$L1:$L166,E$4,'FEMALE FIELD'!$N1:$N166)</f>
        <v>100</v>
      </c>
      <c r="F163" s="113">
        <f>SUMIF('FEMALE FIELD'!$E1:$E166,F$4,'FEMALE FIELD'!$G1:$G166)+SUMIF('FEMALE FIELD'!$L1:$L166,F$4,'FEMALE FIELD'!$N1:$N166)</f>
        <v>46</v>
      </c>
      <c r="G163" s="113">
        <f>SUMIF('FEMALE FIELD'!$E1:$E166,G$4,'FEMALE FIELD'!$G1:$G166)+SUMIF('FEMALE FIELD'!$L1:$L166,G$4,'FEMALE FIELD'!$N1:$N166)</f>
        <v>82</v>
      </c>
      <c r="H163" s="113">
        <f>SUMIF('FEMALE FIELD'!$E1:$E166,H$4,'FEMALE FIELD'!$G1:$G166)+SUMIF('FEMALE FIELD'!$L1:$L166,H$4,'FEMALE FIELD'!$N1:$N166)</f>
        <v>102</v>
      </c>
      <c r="I163" s="113">
        <f>SUMIF('FEMALE FIELD'!$E1:$E166,I$4,'FEMALE FIELD'!$G1:$G166)+SUMIF('FEMALE FIELD'!$L1:$L166,I$4,'FEMALE FIELD'!$N1:$N166)</f>
        <v>166</v>
      </c>
      <c r="J163" s="113">
        <f>SUMIF('FEMALE FIELD'!$E1:$E166,J$4,'FEMALE FIELD'!$G1:$G166)+SUMIF('FEMALE FIELD'!$L1:$L166,J$4,'FEMALE FIELD'!$N1:$N166)</f>
        <v>0</v>
      </c>
      <c r="K163" s="77"/>
      <c r="L163" s="77"/>
      <c r="M163" s="77"/>
      <c r="N163" s="77"/>
      <c r="O163" s="77"/>
      <c r="P163" s="79"/>
    </row>
    <row r="164" ht="17" customHeight="1">
      <c r="A164" s="76"/>
      <c r="B164" s="45"/>
      <c r="C164" s="115"/>
      <c r="D164" s="115"/>
      <c r="E164" s="115"/>
      <c r="F164" s="115"/>
      <c r="G164" s="115"/>
      <c r="H164" s="115"/>
      <c r="I164" s="115"/>
      <c r="J164" s="115"/>
      <c r="K164" s="77"/>
      <c r="L164" s="77"/>
      <c r="M164" s="77"/>
      <c r="N164" s="77"/>
      <c r="O164" s="77"/>
      <c r="P164" s="79"/>
    </row>
    <row r="165" ht="15.75" customHeight="1">
      <c r="A165" s="76"/>
      <c r="B165" s="77"/>
      <c r="C165" s="78"/>
      <c r="D165" s="78"/>
      <c r="E165" s="78"/>
      <c r="F165" s="78"/>
      <c r="G165" s="78"/>
      <c r="H165" s="78"/>
      <c r="I165" s="78"/>
      <c r="J165" s="78"/>
      <c r="K165" s="77"/>
      <c r="L165" s="77"/>
      <c r="M165" s="77"/>
      <c r="N165" s="77"/>
      <c r="O165" s="77"/>
      <c r="P165" s="79"/>
    </row>
    <row r="166" ht="15.75" customHeight="1">
      <c r="A166" s="76"/>
      <c r="B166" s="80"/>
      <c r="C166" t="s" s="81">
        <f t="shared" si="1"/>
        <v>465</v>
      </c>
      <c r="D166" t="s" s="81">
        <f t="shared" si="2"/>
        <v>466</v>
      </c>
      <c r="E166" t="s" s="81">
        <f t="shared" si="3"/>
        <v>467</v>
      </c>
      <c r="F166" t="s" s="81">
        <f t="shared" si="4"/>
        <v>468</v>
      </c>
      <c r="G166" t="s" s="81">
        <f t="shared" si="5"/>
        <v>469</v>
      </c>
      <c r="H166" t="s" s="81">
        <f t="shared" si="6"/>
        <v>470</v>
      </c>
      <c r="I166" t="s" s="81">
        <f t="shared" si="7"/>
        <v>471</v>
      </c>
      <c r="J166" t="s" s="82">
        <f t="shared" si="8"/>
        <v>472</v>
      </c>
      <c r="K166" s="83"/>
      <c r="L166" s="77"/>
      <c r="M166" s="77"/>
      <c r="N166" s="77"/>
      <c r="O166" s="77"/>
      <c r="P166" s="79"/>
    </row>
    <row r="167" ht="106.5" customHeight="1">
      <c r="A167" s="85"/>
      <c r="B167" t="s" s="106">
        <v>582</v>
      </c>
      <c r="C167" t="s" s="107">
        <f t="shared" si="9"/>
        <v>13</v>
      </c>
      <c r="D167" t="s" s="107">
        <f t="shared" si="10"/>
        <v>14</v>
      </c>
      <c r="E167" t="s" s="107">
        <f t="shared" si="11"/>
        <v>15</v>
      </c>
      <c r="F167" t="s" s="107">
        <f t="shared" si="12"/>
        <v>16</v>
      </c>
      <c r="G167" t="s" s="107">
        <f t="shared" si="13"/>
        <v>17</v>
      </c>
      <c r="H167" t="s" s="107">
        <f t="shared" si="14"/>
        <v>18</v>
      </c>
      <c r="I167" t="s" s="107">
        <f t="shared" si="15"/>
        <v>19</v>
      </c>
      <c r="J167" t="s" s="108">
        <f t="shared" si="16"/>
        <v>20</v>
      </c>
      <c r="K167" s="94"/>
      <c r="L167" s="77"/>
      <c r="M167" s="77"/>
      <c r="N167" s="77"/>
      <c r="O167" s="77"/>
      <c r="P167" s="79"/>
    </row>
    <row r="168" ht="17.5" customHeight="1">
      <c r="A168" s="85"/>
      <c r="B168" t="s" s="100">
        <v>23</v>
      </c>
      <c r="C168" s="116">
        <f>C47</f>
        <v>414</v>
      </c>
      <c r="D168" s="116">
        <f>D47</f>
        <v>74</v>
      </c>
      <c r="E168" s="116">
        <f>E47</f>
        <v>34</v>
      </c>
      <c r="F168" s="116">
        <f>F47</f>
        <v>98</v>
      </c>
      <c r="G168" s="116">
        <f>G47</f>
        <v>278</v>
      </c>
      <c r="H168" s="116">
        <f>H47</f>
        <v>138</v>
      </c>
      <c r="I168" s="116">
        <f>I47</f>
        <v>399</v>
      </c>
      <c r="J168" s="117">
        <f>J47</f>
        <v>0</v>
      </c>
      <c r="K168" s="94"/>
      <c r="L168" s="77"/>
      <c r="M168" s="77"/>
      <c r="N168" s="77"/>
      <c r="O168" s="77"/>
      <c r="P168" s="79"/>
    </row>
    <row r="169" ht="17" customHeight="1">
      <c r="A169" s="85"/>
      <c r="B169" t="s" s="91">
        <v>24</v>
      </c>
      <c r="C169" s="118">
        <f>C81</f>
        <v>201</v>
      </c>
      <c r="D169" s="118">
        <f>D81</f>
        <v>20</v>
      </c>
      <c r="E169" s="118">
        <f>E81</f>
        <v>34</v>
      </c>
      <c r="F169" s="118">
        <f>F81</f>
        <v>68</v>
      </c>
      <c r="G169" s="118">
        <f>G81</f>
        <v>102</v>
      </c>
      <c r="H169" s="118">
        <f>H81</f>
        <v>133</v>
      </c>
      <c r="I169" s="118">
        <f>I81</f>
        <v>186</v>
      </c>
      <c r="J169" s="119">
        <f>J81</f>
        <v>0</v>
      </c>
      <c r="K169" s="94"/>
      <c r="L169" s="77"/>
      <c r="M169" s="77"/>
      <c r="N169" s="77"/>
      <c r="O169" s="77"/>
      <c r="P169" s="79"/>
    </row>
    <row r="170" ht="17" customHeight="1">
      <c r="A170" s="85"/>
      <c r="B170" t="s" s="91">
        <v>25</v>
      </c>
      <c r="C170" s="118">
        <f>C127</f>
        <v>244</v>
      </c>
      <c r="D170" s="118">
        <f>D127</f>
        <v>100</v>
      </c>
      <c r="E170" s="118">
        <f>E127</f>
        <v>110</v>
      </c>
      <c r="F170" s="118">
        <f>F127</f>
        <v>40</v>
      </c>
      <c r="G170" s="118">
        <f>G127</f>
        <v>222</v>
      </c>
      <c r="H170" s="118">
        <f>H127</f>
        <v>143</v>
      </c>
      <c r="I170" s="118">
        <f>I127</f>
        <v>262</v>
      </c>
      <c r="J170" s="119">
        <f>J127</f>
        <v>0</v>
      </c>
      <c r="K170" s="94"/>
      <c r="L170" s="77"/>
      <c r="M170" s="77"/>
      <c r="N170" s="77"/>
      <c r="O170" s="77"/>
      <c r="P170" s="79"/>
    </row>
    <row r="171" ht="15.75" customHeight="1">
      <c r="A171" s="85"/>
      <c r="B171" t="s" s="97">
        <v>26</v>
      </c>
      <c r="C171" s="120">
        <f>C162</f>
        <v>126</v>
      </c>
      <c r="D171" s="120">
        <f>D162</f>
        <v>51</v>
      </c>
      <c r="E171" s="120">
        <f>E162</f>
        <v>100</v>
      </c>
      <c r="F171" s="120">
        <f>F162</f>
        <v>46</v>
      </c>
      <c r="G171" s="120">
        <f>G162</f>
        <v>82</v>
      </c>
      <c r="H171" s="120">
        <f>H162</f>
        <v>102</v>
      </c>
      <c r="I171" s="120">
        <f>I162</f>
        <v>166</v>
      </c>
      <c r="J171" s="121">
        <f>J162</f>
        <v>0</v>
      </c>
      <c r="K171" s="94"/>
      <c r="L171" s="77"/>
      <c r="M171" s="77"/>
      <c r="N171" s="77"/>
      <c r="O171" s="77"/>
      <c r="P171" s="79"/>
    </row>
    <row r="172" ht="15.75" customHeight="1">
      <c r="A172" s="85"/>
      <c r="B172" t="s" s="110">
        <v>583</v>
      </c>
      <c r="C172" s="122">
        <f>SUM(C168:C171)</f>
        <v>985</v>
      </c>
      <c r="D172" s="122">
        <f>SUM(D168:D171)</f>
        <v>245</v>
      </c>
      <c r="E172" s="122">
        <f>SUM(E168:E171)</f>
        <v>278</v>
      </c>
      <c r="F172" s="122">
        <f>SUM(F168:F171)</f>
        <v>252</v>
      </c>
      <c r="G172" s="122">
        <f>SUM(G168:G171)</f>
        <v>684</v>
      </c>
      <c r="H172" s="122">
        <f>SUM(H168:H171)</f>
        <v>516</v>
      </c>
      <c r="I172" s="122">
        <f>SUM(I168:I171)</f>
        <v>1013</v>
      </c>
      <c r="J172" s="123">
        <f>SUM(J168:J171)</f>
        <v>0</v>
      </c>
      <c r="K172" s="94"/>
      <c r="L172" s="77"/>
      <c r="M172" s="77"/>
      <c r="N172" s="77"/>
      <c r="O172" s="77"/>
      <c r="P172" s="79"/>
    </row>
    <row r="173" ht="17.5" customHeight="1">
      <c r="A173" s="76"/>
      <c r="B173" s="124"/>
      <c r="C173" t="s" s="125">
        <f t="shared" si="9"/>
        <v>13</v>
      </c>
      <c r="D173" t="s" s="125">
        <f t="shared" si="10"/>
        <v>14</v>
      </c>
      <c r="E173" t="s" s="125">
        <f t="shared" si="11"/>
        <v>15</v>
      </c>
      <c r="F173" t="s" s="125">
        <f t="shared" si="12"/>
        <v>16</v>
      </c>
      <c r="G173" t="s" s="125">
        <f t="shared" si="13"/>
        <v>17</v>
      </c>
      <c r="H173" t="s" s="125">
        <f t="shared" si="14"/>
        <v>18</v>
      </c>
      <c r="I173" t="s" s="125">
        <f t="shared" si="15"/>
        <v>19</v>
      </c>
      <c r="J173" t="s" s="125">
        <f t="shared" si="16"/>
        <v>20</v>
      </c>
      <c r="K173" s="77"/>
      <c r="L173" s="77"/>
      <c r="M173" s="77"/>
      <c r="N173" s="77"/>
      <c r="O173" s="77"/>
      <c r="P173" s="79"/>
    </row>
    <row r="174" ht="17" customHeight="1">
      <c r="A174" s="76"/>
      <c r="B174" s="77"/>
      <c r="C174" s="126"/>
      <c r="D174" s="126"/>
      <c r="E174" s="126"/>
      <c r="F174" s="126"/>
      <c r="G174" s="126"/>
      <c r="H174" s="126"/>
      <c r="I174" s="126"/>
      <c r="J174" s="126"/>
      <c r="K174" s="77"/>
      <c r="L174" s="77"/>
      <c r="M174" s="77"/>
      <c r="N174" s="77"/>
      <c r="O174" s="77"/>
      <c r="P174" s="79"/>
    </row>
    <row r="175" ht="16.5" customHeight="1">
      <c r="A175" s="76"/>
      <c r="B175" s="77"/>
      <c r="C175" t="s" s="127">
        <v>584</v>
      </c>
      <c r="D175" s="128"/>
      <c r="E175" s="128"/>
      <c r="F175" s="128"/>
      <c r="G175" s="128"/>
      <c r="H175" s="126"/>
      <c r="I175" s="126"/>
      <c r="J175" s="126"/>
      <c r="K175" s="77"/>
      <c r="L175" s="77"/>
      <c r="M175" s="77"/>
      <c r="N175" s="77"/>
      <c r="O175" s="77"/>
      <c r="P175" s="79"/>
    </row>
    <row r="176" ht="17.5" customHeight="1">
      <c r="A176" s="76"/>
      <c r="B176" s="129"/>
      <c r="C176" s="130"/>
      <c r="D176" t="s" s="131">
        <v>133</v>
      </c>
      <c r="E176" s="132"/>
      <c r="F176" s="133"/>
      <c r="G176" t="s" s="134">
        <v>127</v>
      </c>
      <c r="H176" s="94"/>
      <c r="I176" s="77"/>
      <c r="J176" s="77"/>
      <c r="K176" s="77"/>
      <c r="L176" s="77"/>
      <c r="M176" s="77"/>
      <c r="N176" s="77"/>
      <c r="O176" s="77"/>
      <c r="P176" s="79"/>
    </row>
    <row r="177" ht="17" customHeight="1">
      <c r="A177" s="76"/>
      <c r="B177" s="129"/>
      <c r="C177" s="135">
        <v>1</v>
      </c>
      <c r="D177" t="s" s="136">
        <f>HLOOKUP(G177,$C$172:$J$173,2,FALSE)</f>
        <v>19</v>
      </c>
      <c r="E177" s="137"/>
      <c r="F177" s="138"/>
      <c r="G177" s="119">
        <f>LARGE($C$172:$J$172,C177)</f>
        <v>1013</v>
      </c>
      <c r="H177" s="94"/>
      <c r="I177" s="77"/>
      <c r="J177" s="77"/>
      <c r="K177" s="77"/>
      <c r="L177" s="77"/>
      <c r="M177" s="77"/>
      <c r="N177" s="77"/>
      <c r="O177" s="77"/>
      <c r="P177" s="79"/>
    </row>
    <row r="178" ht="17" customHeight="1">
      <c r="A178" s="76"/>
      <c r="B178" s="129"/>
      <c r="C178" s="135">
        <v>2</v>
      </c>
      <c r="D178" t="s" s="136">
        <f>HLOOKUP(G178,$C$172:$J$173,2,FALSE)</f>
        <v>13</v>
      </c>
      <c r="E178" s="137"/>
      <c r="F178" s="138"/>
      <c r="G178" s="119">
        <f>LARGE($C$172:$J$172,C178)</f>
        <v>985</v>
      </c>
      <c r="H178" s="94"/>
      <c r="I178" s="77"/>
      <c r="J178" s="77"/>
      <c r="K178" s="77"/>
      <c r="L178" s="77"/>
      <c r="M178" s="77"/>
      <c r="N178" s="77"/>
      <c r="O178" s="77"/>
      <c r="P178" s="79"/>
    </row>
    <row r="179" ht="17" customHeight="1">
      <c r="A179" s="76"/>
      <c r="B179" s="129"/>
      <c r="C179" s="135">
        <v>3</v>
      </c>
      <c r="D179" t="s" s="136">
        <f>HLOOKUP(G179,$C$172:$J$173,2,FALSE)</f>
        <v>17</v>
      </c>
      <c r="E179" s="137"/>
      <c r="F179" s="138"/>
      <c r="G179" s="119">
        <f>LARGE($C$172:$J$172,C179)</f>
        <v>684</v>
      </c>
      <c r="H179" s="94"/>
      <c r="I179" s="77"/>
      <c r="J179" s="77"/>
      <c r="K179" s="77"/>
      <c r="L179" s="77"/>
      <c r="M179" s="77"/>
      <c r="N179" s="77"/>
      <c r="O179" s="77"/>
      <c r="P179" s="79"/>
    </row>
    <row r="180" ht="17" customHeight="1">
      <c r="A180" s="76"/>
      <c r="B180" s="129"/>
      <c r="C180" s="135">
        <v>4</v>
      </c>
      <c r="D180" t="s" s="136">
        <f>HLOOKUP(G180,$C$172:$J$173,2,FALSE)</f>
        <v>18</v>
      </c>
      <c r="E180" s="137"/>
      <c r="F180" s="138"/>
      <c r="G180" s="119">
        <f>LARGE($C$172:$J$172,C180)</f>
        <v>516</v>
      </c>
      <c r="H180" s="94"/>
      <c r="I180" s="77"/>
      <c r="J180" s="77"/>
      <c r="K180" s="77"/>
      <c r="L180" s="77"/>
      <c r="M180" s="77"/>
      <c r="N180" s="77"/>
      <c r="O180" s="77"/>
      <c r="P180" s="79"/>
    </row>
    <row r="181" ht="17" customHeight="1">
      <c r="A181" s="76"/>
      <c r="B181" s="129"/>
      <c r="C181" s="135">
        <v>5</v>
      </c>
      <c r="D181" t="s" s="136">
        <f>HLOOKUP(G181,$C$172:$J$173,2,FALSE)</f>
        <v>15</v>
      </c>
      <c r="E181" s="137"/>
      <c r="F181" s="138"/>
      <c r="G181" s="119">
        <f>LARGE($C$172:$J$172,C181)</f>
        <v>278</v>
      </c>
      <c r="H181" s="94"/>
      <c r="I181" s="77"/>
      <c r="J181" s="77"/>
      <c r="K181" s="77"/>
      <c r="L181" s="77"/>
      <c r="M181" s="77"/>
      <c r="N181" s="77"/>
      <c r="O181" s="77"/>
      <c r="P181" s="79"/>
    </row>
    <row r="182" ht="17" customHeight="1">
      <c r="A182" s="76"/>
      <c r="B182" s="129"/>
      <c r="C182" s="135">
        <v>6</v>
      </c>
      <c r="D182" t="s" s="136">
        <f>HLOOKUP(G182,$C$172:$J$173,2,FALSE)</f>
        <v>16</v>
      </c>
      <c r="E182" s="137"/>
      <c r="F182" s="138"/>
      <c r="G182" s="119">
        <f>LARGE($C$172:$J$172,C182)</f>
        <v>252</v>
      </c>
      <c r="H182" s="94"/>
      <c r="I182" s="77"/>
      <c r="J182" s="77"/>
      <c r="K182" s="77"/>
      <c r="L182" s="77"/>
      <c r="M182" s="77"/>
      <c r="N182" s="77"/>
      <c r="O182" s="77"/>
      <c r="P182" s="79"/>
    </row>
    <row r="183" ht="17" customHeight="1">
      <c r="A183" s="76"/>
      <c r="B183" s="129"/>
      <c r="C183" s="135">
        <v>7</v>
      </c>
      <c r="D183" t="s" s="136">
        <f>HLOOKUP(G183,$C$172:$J$173,2,FALSE)</f>
        <v>14</v>
      </c>
      <c r="E183" s="137"/>
      <c r="F183" s="138"/>
      <c r="G183" s="119">
        <f>LARGE($C$172:$J$172,C183)</f>
        <v>245</v>
      </c>
      <c r="H183" s="94"/>
      <c r="I183" s="77"/>
      <c r="J183" s="77"/>
      <c r="K183" s="77"/>
      <c r="L183" s="77"/>
      <c r="M183" s="77"/>
      <c r="N183" s="77"/>
      <c r="O183" s="77"/>
      <c r="P183" s="79"/>
    </row>
    <row r="184" ht="15.75" customHeight="1">
      <c r="A184" s="76"/>
      <c r="B184" s="129"/>
      <c r="C184" s="139">
        <v>8</v>
      </c>
      <c r="D184" t="s" s="140">
        <f>HLOOKUP(G184,$C$172:$J$173,2,FALSE)</f>
        <v>20</v>
      </c>
      <c r="E184" s="141"/>
      <c r="F184" s="142"/>
      <c r="G184" s="121">
        <f>LARGE($C$172:$J$172,C184)</f>
        <v>0</v>
      </c>
      <c r="H184" s="94"/>
      <c r="I184" s="77"/>
      <c r="J184" s="77"/>
      <c r="K184" s="77"/>
      <c r="L184" s="77"/>
      <c r="M184" s="77"/>
      <c r="N184" s="77"/>
      <c r="O184" s="77"/>
      <c r="P184" s="79"/>
    </row>
    <row r="185" ht="17.5" customHeight="1">
      <c r="A185" s="76"/>
      <c r="B185" s="77"/>
      <c r="C185" s="124"/>
      <c r="D185" s="124"/>
      <c r="E185" s="124"/>
      <c r="F185" s="124"/>
      <c r="G185" s="124"/>
      <c r="H185" s="77"/>
      <c r="I185" s="77"/>
      <c r="J185" s="77"/>
      <c r="K185" s="77"/>
      <c r="L185" s="77"/>
      <c r="M185" s="77"/>
      <c r="N185" s="77"/>
      <c r="O185" s="77"/>
      <c r="P185" s="79"/>
    </row>
    <row r="186" ht="17" customHeight="1">
      <c r="A186" s="76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77"/>
      <c r="M186" s="77"/>
      <c r="N186" s="77"/>
      <c r="O186" s="77"/>
      <c r="P186" s="79"/>
    </row>
    <row r="187" ht="17" customHeight="1">
      <c r="A187" s="76"/>
      <c r="B187" t="s" s="143">
        <v>585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77"/>
      <c r="M187" s="77"/>
      <c r="N187" s="77"/>
      <c r="O187" s="77"/>
      <c r="P187" s="79"/>
    </row>
    <row r="188" ht="15.75" customHeight="1">
      <c r="A188" s="76"/>
      <c r="B188" t="s" s="144">
        <f>CONCATENATE('Lookup'!B4," ",'Lookup'!B6,"                 ADDITIONS &amp; DEDUCTIONS")</f>
        <v>586</v>
      </c>
      <c r="C188" s="145"/>
      <c r="D188" s="145"/>
      <c r="E188" s="145"/>
      <c r="F188" s="145"/>
      <c r="G188" s="145"/>
      <c r="H188" s="145"/>
      <c r="I188" s="145"/>
      <c r="J188" s="145"/>
      <c r="K188" s="146"/>
      <c r="L188" s="77"/>
      <c r="M188" s="77"/>
      <c r="N188" s="77"/>
      <c r="O188" s="77"/>
      <c r="P188" s="79"/>
    </row>
    <row r="189" ht="15.75" customHeight="1">
      <c r="A189" s="147"/>
      <c r="B189" t="s" s="148">
        <f>'Lookup'!B10</f>
        <v>13</v>
      </c>
      <c r="C189" t="s" s="149">
        <v>587</v>
      </c>
      <c r="D189" s="150"/>
      <c r="E189" s="150"/>
      <c r="F189" s="150"/>
      <c r="G189" s="150"/>
      <c r="H189" s="150"/>
      <c r="I189" s="150"/>
      <c r="J189" s="151"/>
      <c r="K189" s="152"/>
      <c r="L189" s="77"/>
      <c r="M189" s="77"/>
      <c r="N189" s="77"/>
      <c r="O189" s="77"/>
      <c r="P189" s="79"/>
    </row>
    <row r="190" ht="17" customHeight="1">
      <c r="A190" s="147"/>
      <c r="B190" s="153"/>
      <c r="C190" s="154"/>
      <c r="D190" s="155"/>
      <c r="E190" s="155"/>
      <c r="F190" s="155"/>
      <c r="G190" s="155"/>
      <c r="H190" s="155"/>
      <c r="I190" s="155"/>
      <c r="J190" s="156"/>
      <c r="K190" s="152"/>
      <c r="L190" s="77"/>
      <c r="M190" s="77"/>
      <c r="N190" s="77"/>
      <c r="O190" s="77"/>
      <c r="P190" s="79"/>
    </row>
    <row r="191" ht="15.75" customHeight="1">
      <c r="A191" s="147"/>
      <c r="B191" s="157"/>
      <c r="C191" s="158"/>
      <c r="D191" s="159"/>
      <c r="E191" s="159"/>
      <c r="F191" s="159"/>
      <c r="G191" s="159"/>
      <c r="H191" s="159"/>
      <c r="I191" s="159"/>
      <c r="J191" s="160"/>
      <c r="K191" s="152"/>
      <c r="L191" s="77"/>
      <c r="M191" s="77"/>
      <c r="N191" s="77"/>
      <c r="O191" s="77"/>
      <c r="P191" s="79"/>
    </row>
    <row r="192" ht="15.75" customHeight="1">
      <c r="A192" s="147"/>
      <c r="B192" t="s" s="148">
        <f>'Lookup'!B11</f>
        <v>14</v>
      </c>
      <c r="C192" t="s" s="149">
        <v>588</v>
      </c>
      <c r="D192" s="150"/>
      <c r="E192" s="150"/>
      <c r="F192" s="150"/>
      <c r="G192" s="150"/>
      <c r="H192" s="150"/>
      <c r="I192" s="150"/>
      <c r="J192" s="151"/>
      <c r="K192" s="152"/>
      <c r="L192" s="77"/>
      <c r="M192" s="77"/>
      <c r="N192" s="77"/>
      <c r="O192" s="77"/>
      <c r="P192" s="79"/>
    </row>
    <row r="193" ht="17" customHeight="1">
      <c r="A193" s="147"/>
      <c r="B193" s="153"/>
      <c r="C193" s="161"/>
      <c r="D193" s="162"/>
      <c r="E193" s="162"/>
      <c r="F193" s="162"/>
      <c r="G193" s="162"/>
      <c r="H193" s="162"/>
      <c r="I193" s="162"/>
      <c r="J193" s="163"/>
      <c r="K193" s="152"/>
      <c r="L193" s="77"/>
      <c r="M193" s="77"/>
      <c r="N193" s="77"/>
      <c r="O193" s="77"/>
      <c r="P193" s="79"/>
    </row>
    <row r="194" ht="15.75" customHeight="1">
      <c r="A194" s="147"/>
      <c r="B194" s="157"/>
      <c r="C194" s="164"/>
      <c r="D194" s="165"/>
      <c r="E194" s="165"/>
      <c r="F194" s="165"/>
      <c r="G194" s="165"/>
      <c r="H194" s="165"/>
      <c r="I194" s="165"/>
      <c r="J194" s="166"/>
      <c r="K194" s="152"/>
      <c r="L194" s="77"/>
      <c r="M194" s="77"/>
      <c r="N194" s="77"/>
      <c r="O194" s="77"/>
      <c r="P194" s="79"/>
    </row>
    <row r="195" ht="15.75" customHeight="1">
      <c r="A195" s="147"/>
      <c r="B195" t="s" s="148">
        <f>'Lookup'!B12</f>
        <v>15</v>
      </c>
      <c r="C195" t="s" s="149">
        <v>587</v>
      </c>
      <c r="D195" s="150"/>
      <c r="E195" s="150"/>
      <c r="F195" s="150"/>
      <c r="G195" s="150"/>
      <c r="H195" s="150"/>
      <c r="I195" s="150"/>
      <c r="J195" s="151"/>
      <c r="K195" s="152"/>
      <c r="L195" s="77"/>
      <c r="M195" s="77"/>
      <c r="N195" s="77"/>
      <c r="O195" s="77"/>
      <c r="P195" s="79"/>
    </row>
    <row r="196" ht="17" customHeight="1">
      <c r="A196" s="147"/>
      <c r="B196" s="153"/>
      <c r="C196" t="s" s="167">
        <v>589</v>
      </c>
      <c r="D196" s="168"/>
      <c r="E196" s="168"/>
      <c r="F196" s="168"/>
      <c r="G196" s="168"/>
      <c r="H196" s="168"/>
      <c r="I196" s="168"/>
      <c r="J196" s="169"/>
      <c r="K196" s="152"/>
      <c r="L196" s="77"/>
      <c r="M196" s="77"/>
      <c r="N196" s="77"/>
      <c r="O196" s="77"/>
      <c r="P196" s="79"/>
    </row>
    <row r="197" ht="15.75" customHeight="1">
      <c r="A197" s="147"/>
      <c r="B197" s="157"/>
      <c r="C197" s="170"/>
      <c r="D197" s="171"/>
      <c r="E197" s="171"/>
      <c r="F197" s="171"/>
      <c r="G197" s="171"/>
      <c r="H197" s="171"/>
      <c r="I197" s="171"/>
      <c r="J197" s="172"/>
      <c r="K197" s="152"/>
      <c r="L197" s="77"/>
      <c r="M197" s="77"/>
      <c r="N197" s="77"/>
      <c r="O197" s="77"/>
      <c r="P197" s="79"/>
    </row>
    <row r="198" ht="15.75" customHeight="1">
      <c r="A198" s="147"/>
      <c r="B198" t="s" s="148">
        <f>'Lookup'!B13</f>
        <v>16</v>
      </c>
      <c r="C198" t="s" s="173">
        <v>590</v>
      </c>
      <c r="D198" s="174"/>
      <c r="E198" s="174"/>
      <c r="F198" s="174"/>
      <c r="G198" s="174"/>
      <c r="H198" s="174"/>
      <c r="I198" s="174"/>
      <c r="J198" s="175"/>
      <c r="K198" s="152"/>
      <c r="L198" s="77"/>
      <c r="M198" s="77"/>
      <c r="N198" s="77"/>
      <c r="O198" s="77"/>
      <c r="P198" s="79"/>
    </row>
    <row r="199" ht="17" customHeight="1">
      <c r="A199" s="147"/>
      <c r="B199" s="153"/>
      <c r="C199" s="154"/>
      <c r="D199" s="155"/>
      <c r="E199" s="155"/>
      <c r="F199" s="155"/>
      <c r="G199" s="155"/>
      <c r="H199" s="155"/>
      <c r="I199" s="155"/>
      <c r="J199" s="156"/>
      <c r="K199" s="152"/>
      <c r="L199" s="77"/>
      <c r="M199" s="77"/>
      <c r="N199" s="77"/>
      <c r="O199" s="77"/>
      <c r="P199" s="79"/>
    </row>
    <row r="200" ht="15.75" customHeight="1">
      <c r="A200" s="147"/>
      <c r="B200" s="157"/>
      <c r="C200" s="176"/>
      <c r="D200" s="177"/>
      <c r="E200" s="177"/>
      <c r="F200" s="177"/>
      <c r="G200" s="177"/>
      <c r="H200" s="177"/>
      <c r="I200" s="177"/>
      <c r="J200" s="178"/>
      <c r="K200" s="152"/>
      <c r="L200" s="77"/>
      <c r="M200" s="77"/>
      <c r="N200" s="77"/>
      <c r="O200" s="77"/>
      <c r="P200" s="79"/>
    </row>
    <row r="201" ht="15.75" customHeight="1">
      <c r="A201" s="147"/>
      <c r="B201" t="s" s="148">
        <f>'Lookup'!B14</f>
        <v>17</v>
      </c>
      <c r="C201" t="s" s="173">
        <v>591</v>
      </c>
      <c r="D201" s="174"/>
      <c r="E201" s="174"/>
      <c r="F201" s="174"/>
      <c r="G201" s="174"/>
      <c r="H201" s="174"/>
      <c r="I201" s="174"/>
      <c r="J201" s="175"/>
      <c r="K201" s="152"/>
      <c r="L201" s="77"/>
      <c r="M201" s="77"/>
      <c r="N201" s="77"/>
      <c r="O201" s="77"/>
      <c r="P201" s="79"/>
    </row>
    <row r="202" ht="17" customHeight="1">
      <c r="A202" s="147"/>
      <c r="B202" s="153"/>
      <c r="C202" s="154"/>
      <c r="D202" s="155"/>
      <c r="E202" s="155"/>
      <c r="F202" s="155"/>
      <c r="G202" s="155"/>
      <c r="H202" s="155"/>
      <c r="I202" s="155"/>
      <c r="J202" s="156"/>
      <c r="K202" s="152"/>
      <c r="L202" s="77"/>
      <c r="M202" s="77"/>
      <c r="N202" s="77"/>
      <c r="O202" s="77"/>
      <c r="P202" s="79"/>
    </row>
    <row r="203" ht="15.75" customHeight="1">
      <c r="A203" s="147"/>
      <c r="B203" s="157"/>
      <c r="C203" s="179"/>
      <c r="D203" s="180"/>
      <c r="E203" s="180"/>
      <c r="F203" s="180"/>
      <c r="G203" s="180"/>
      <c r="H203" s="180"/>
      <c r="I203" s="180"/>
      <c r="J203" s="181"/>
      <c r="K203" s="152"/>
      <c r="L203" s="77"/>
      <c r="M203" s="77"/>
      <c r="N203" s="77"/>
      <c r="O203" s="77"/>
      <c r="P203" s="79"/>
    </row>
    <row r="204" ht="15.75" customHeight="1">
      <c r="A204" s="147"/>
      <c r="B204" t="s" s="148">
        <f>'Lookup'!B15</f>
        <v>18</v>
      </c>
      <c r="C204" t="s" s="173">
        <v>592</v>
      </c>
      <c r="D204" s="174"/>
      <c r="E204" s="174"/>
      <c r="F204" s="174"/>
      <c r="G204" s="174"/>
      <c r="H204" s="174"/>
      <c r="I204" s="174"/>
      <c r="J204" s="175"/>
      <c r="K204" s="152"/>
      <c r="L204" s="77"/>
      <c r="M204" s="77"/>
      <c r="N204" s="77"/>
      <c r="O204" s="77"/>
      <c r="P204" s="79"/>
    </row>
    <row r="205" ht="17" customHeight="1">
      <c r="A205" s="147"/>
      <c r="B205" s="153"/>
      <c r="C205" s="182"/>
      <c r="D205" s="183"/>
      <c r="E205" s="183"/>
      <c r="F205" s="183"/>
      <c r="G205" s="183"/>
      <c r="H205" s="183"/>
      <c r="I205" s="183"/>
      <c r="J205" s="184"/>
      <c r="K205" s="152"/>
      <c r="L205" s="77"/>
      <c r="M205" s="77"/>
      <c r="N205" s="77"/>
      <c r="O205" s="77"/>
      <c r="P205" s="79"/>
    </row>
    <row r="206" ht="15.75" customHeight="1">
      <c r="A206" s="147"/>
      <c r="B206" s="157"/>
      <c r="C206" s="185"/>
      <c r="D206" s="186"/>
      <c r="E206" s="186"/>
      <c r="F206" s="186"/>
      <c r="G206" s="186"/>
      <c r="H206" s="186"/>
      <c r="I206" s="186"/>
      <c r="J206" s="187"/>
      <c r="K206" s="152"/>
      <c r="L206" s="77"/>
      <c r="M206" s="77"/>
      <c r="N206" s="77"/>
      <c r="O206" s="77"/>
      <c r="P206" s="79"/>
    </row>
    <row r="207" ht="15.75" customHeight="1">
      <c r="A207" s="147"/>
      <c r="B207" t="s" s="148">
        <f>'Lookup'!B16</f>
        <v>19</v>
      </c>
      <c r="C207" t="s" s="173">
        <v>593</v>
      </c>
      <c r="D207" s="174"/>
      <c r="E207" s="174"/>
      <c r="F207" s="174"/>
      <c r="G207" s="174"/>
      <c r="H207" s="174"/>
      <c r="I207" s="174"/>
      <c r="J207" s="175"/>
      <c r="K207" s="152"/>
      <c r="L207" s="77"/>
      <c r="M207" s="77"/>
      <c r="N207" s="77"/>
      <c r="O207" s="77"/>
      <c r="P207" s="79"/>
    </row>
    <row r="208" ht="17" customHeight="1">
      <c r="A208" s="147"/>
      <c r="B208" s="153"/>
      <c r="C208" s="154"/>
      <c r="D208" s="155"/>
      <c r="E208" s="155"/>
      <c r="F208" s="155"/>
      <c r="G208" s="155"/>
      <c r="H208" s="155"/>
      <c r="I208" s="155"/>
      <c r="J208" s="156"/>
      <c r="K208" s="152"/>
      <c r="L208" s="77"/>
      <c r="M208" s="77"/>
      <c r="N208" s="77"/>
      <c r="O208" s="77"/>
      <c r="P208" s="79"/>
    </row>
    <row r="209" ht="15.75" customHeight="1">
      <c r="A209" s="147"/>
      <c r="B209" s="157"/>
      <c r="C209" s="185"/>
      <c r="D209" s="186"/>
      <c r="E209" s="186"/>
      <c r="F209" s="186"/>
      <c r="G209" s="186"/>
      <c r="H209" s="186"/>
      <c r="I209" s="186"/>
      <c r="J209" s="187"/>
      <c r="K209" s="152"/>
      <c r="L209" s="77"/>
      <c r="M209" s="77"/>
      <c r="N209" s="77"/>
      <c r="O209" s="77"/>
      <c r="P209" s="79"/>
    </row>
    <row r="210" ht="15.75" customHeight="1">
      <c r="A210" s="147"/>
      <c r="B210" t="s" s="148">
        <f>'Lookup'!B17</f>
        <v>20</v>
      </c>
      <c r="C210" s="188"/>
      <c r="D210" s="174"/>
      <c r="E210" s="174"/>
      <c r="F210" s="174"/>
      <c r="G210" s="174"/>
      <c r="H210" s="174"/>
      <c r="I210" s="174"/>
      <c r="J210" s="175"/>
      <c r="K210" s="152"/>
      <c r="L210" s="77"/>
      <c r="M210" s="77"/>
      <c r="N210" s="77"/>
      <c r="O210" s="77"/>
      <c r="P210" s="79"/>
    </row>
    <row r="211" ht="17" customHeight="1">
      <c r="A211" s="147"/>
      <c r="B211" s="153"/>
      <c r="C211" s="189"/>
      <c r="D211" s="190"/>
      <c r="E211" s="190"/>
      <c r="F211" s="190"/>
      <c r="G211" s="190"/>
      <c r="H211" s="190"/>
      <c r="I211" s="190"/>
      <c r="J211" s="191"/>
      <c r="K211" s="152"/>
      <c r="L211" s="77"/>
      <c r="M211" s="77"/>
      <c r="N211" s="77"/>
      <c r="O211" s="77"/>
      <c r="P211" s="79"/>
    </row>
    <row r="212" ht="15.75" customHeight="1">
      <c r="A212" s="147"/>
      <c r="B212" s="157"/>
      <c r="C212" s="185"/>
      <c r="D212" s="186"/>
      <c r="E212" s="186"/>
      <c r="F212" s="186"/>
      <c r="G212" s="186"/>
      <c r="H212" s="186"/>
      <c r="I212" s="186"/>
      <c r="J212" s="187"/>
      <c r="K212" s="152"/>
      <c r="L212" s="77"/>
      <c r="M212" s="77"/>
      <c r="N212" s="77"/>
      <c r="O212" s="77"/>
      <c r="P212" s="79"/>
    </row>
    <row r="213" ht="16.5" customHeight="1">
      <c r="A213" s="76"/>
      <c r="B213" s="192"/>
      <c r="C213" s="193"/>
      <c r="D213" s="193"/>
      <c r="E213" s="193"/>
      <c r="F213" s="193"/>
      <c r="G213" s="193"/>
      <c r="H213" s="193"/>
      <c r="I213" s="193"/>
      <c r="J213" s="193"/>
      <c r="K213" s="77"/>
      <c r="L213" s="77"/>
      <c r="M213" s="77"/>
      <c r="N213" s="77"/>
      <c r="O213" s="77"/>
      <c r="P213" s="79"/>
    </row>
    <row r="214" ht="79.5" customHeight="1">
      <c r="A214" s="76"/>
      <c r="B214" s="194"/>
      <c r="C214" t="s" s="195">
        <f t="shared" si="9"/>
        <v>13</v>
      </c>
      <c r="D214" t="s" s="107">
        <f t="shared" si="10"/>
        <v>14</v>
      </c>
      <c r="E214" t="s" s="107">
        <f t="shared" si="11"/>
        <v>15</v>
      </c>
      <c r="F214" t="s" s="107">
        <f t="shared" si="12"/>
        <v>16</v>
      </c>
      <c r="G214" t="s" s="107">
        <f t="shared" si="13"/>
        <v>17</v>
      </c>
      <c r="H214" t="s" s="107">
        <f t="shared" si="14"/>
        <v>18</v>
      </c>
      <c r="I214" t="s" s="107">
        <f t="shared" si="15"/>
        <v>19</v>
      </c>
      <c r="J214" t="s" s="108">
        <f t="shared" si="16"/>
        <v>20</v>
      </c>
      <c r="K214" s="94"/>
      <c r="L214" s="45"/>
      <c r="M214" s="77"/>
      <c r="N214" s="77"/>
      <c r="O214" s="77"/>
      <c r="P214" s="79"/>
    </row>
    <row r="215" ht="17.5" customHeight="1">
      <c r="A215" s="85"/>
      <c r="B215" t="s" s="196">
        <v>594</v>
      </c>
      <c r="C215" s="197">
        <v>90</v>
      </c>
      <c r="D215" s="198"/>
      <c r="E215" s="199">
        <v>90</v>
      </c>
      <c r="F215" s="199">
        <v>40</v>
      </c>
      <c r="G215" s="199">
        <v>20</v>
      </c>
      <c r="H215" s="199">
        <v>60</v>
      </c>
      <c r="I215" s="199">
        <v>50</v>
      </c>
      <c r="J215" s="200"/>
      <c r="K215" s="94"/>
      <c r="L215" s="45"/>
      <c r="M215" s="77"/>
      <c r="N215" s="77"/>
      <c r="O215" s="77"/>
      <c r="P215" s="79"/>
    </row>
    <row r="216" ht="15.75" customHeight="1">
      <c r="A216" s="85"/>
      <c r="B216" t="s" s="201">
        <v>595</v>
      </c>
      <c r="C216" s="202"/>
      <c r="D216" s="203">
        <v>10</v>
      </c>
      <c r="E216" s="203">
        <v>26</v>
      </c>
      <c r="F216" s="204"/>
      <c r="G216" s="204"/>
      <c r="H216" s="204"/>
      <c r="I216" s="204"/>
      <c r="J216" s="205"/>
      <c r="K216" s="94"/>
      <c r="L216" s="45"/>
      <c r="M216" s="77"/>
      <c r="N216" s="77"/>
      <c r="O216" s="77"/>
      <c r="P216" s="79"/>
    </row>
    <row r="217" ht="17.5" customHeight="1">
      <c r="A217" s="76"/>
      <c r="B217" s="124"/>
      <c r="C217" s="206"/>
      <c r="D217" s="207"/>
      <c r="E217" s="207"/>
      <c r="F217" s="207"/>
      <c r="G217" s="207"/>
      <c r="H217" s="207"/>
      <c r="I217" s="207"/>
      <c r="J217" s="207"/>
      <c r="K217" s="208"/>
      <c r="L217" s="77"/>
      <c r="M217" s="77"/>
      <c r="N217" s="77"/>
      <c r="O217" s="77"/>
      <c r="P217" s="79"/>
    </row>
    <row r="218" ht="17" customHeight="1">
      <c r="A218" s="76"/>
      <c r="B218" s="77"/>
      <c r="C218" s="45"/>
      <c r="D218" s="209"/>
      <c r="E218" s="209"/>
      <c r="F218" s="209"/>
      <c r="G218" s="209"/>
      <c r="H218" s="209"/>
      <c r="I218" s="209"/>
      <c r="J218" s="209"/>
      <c r="K218" s="209"/>
      <c r="L218" s="77"/>
      <c r="M218" s="77"/>
      <c r="N218" s="77"/>
      <c r="O218" s="77"/>
      <c r="P218" s="79"/>
    </row>
    <row r="219" ht="17" customHeight="1">
      <c r="A219" s="76"/>
      <c r="B219" t="s" s="210">
        <v>596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77"/>
      <c r="M219" s="77"/>
      <c r="N219" s="77"/>
      <c r="O219" s="77"/>
      <c r="P219" s="79"/>
    </row>
    <row r="220" ht="16.5" customHeight="1">
      <c r="A220" s="76"/>
      <c r="B220" s="211"/>
      <c r="C220" s="212"/>
      <c r="D220" s="213"/>
      <c r="E220" s="213"/>
      <c r="F220" s="213"/>
      <c r="G220" s="213"/>
      <c r="H220" s="213"/>
      <c r="I220" s="213"/>
      <c r="J220" s="213"/>
      <c r="K220" s="214"/>
      <c r="L220" s="77"/>
      <c r="M220" s="77"/>
      <c r="N220" s="77"/>
      <c r="O220" s="77"/>
      <c r="P220" s="79"/>
    </row>
    <row r="221" ht="79.5" customHeight="1">
      <c r="A221" s="76"/>
      <c r="B221" t="s" s="215">
        <f>CONCATENATE('Lookup'!$B$6,"                 TOTALS")</f>
        <v>597</v>
      </c>
      <c r="C221" t="s" s="195">
        <f t="shared" si="9"/>
        <v>13</v>
      </c>
      <c r="D221" t="s" s="107">
        <f t="shared" si="10"/>
        <v>14</v>
      </c>
      <c r="E221" t="s" s="107">
        <f t="shared" si="11"/>
        <v>15</v>
      </c>
      <c r="F221" t="s" s="107">
        <f t="shared" si="12"/>
        <v>16</v>
      </c>
      <c r="G221" t="s" s="107">
        <f t="shared" si="13"/>
        <v>17</v>
      </c>
      <c r="H221" t="s" s="107">
        <f t="shared" si="14"/>
        <v>18</v>
      </c>
      <c r="I221" t="s" s="107">
        <f t="shared" si="15"/>
        <v>19</v>
      </c>
      <c r="J221" t="s" s="108">
        <f t="shared" si="16"/>
        <v>20</v>
      </c>
      <c r="K221" s="94"/>
      <c r="L221" s="77"/>
      <c r="M221" s="77"/>
      <c r="N221" s="77"/>
      <c r="O221" s="77"/>
      <c r="P221" s="79"/>
    </row>
    <row r="222" ht="17.5" customHeight="1">
      <c r="A222" s="85"/>
      <c r="B222" t="s" s="216">
        <v>512</v>
      </c>
      <c r="C222" s="101">
        <f>C47</f>
        <v>414</v>
      </c>
      <c r="D222" s="101">
        <f>D47</f>
        <v>74</v>
      </c>
      <c r="E222" s="101">
        <f>E47</f>
        <v>34</v>
      </c>
      <c r="F222" s="101">
        <f>F47</f>
        <v>98</v>
      </c>
      <c r="G222" s="101">
        <f>G47</f>
        <v>278</v>
      </c>
      <c r="H222" s="101">
        <f>H47</f>
        <v>138</v>
      </c>
      <c r="I222" s="101">
        <f>I47</f>
        <v>399</v>
      </c>
      <c r="J222" s="109">
        <f>J47</f>
        <v>0</v>
      </c>
      <c r="K222" s="94"/>
      <c r="L222" s="77"/>
      <c r="M222" s="77"/>
      <c r="N222" s="77"/>
      <c r="O222" s="77"/>
      <c r="P222" s="79"/>
    </row>
    <row r="223" ht="17" customHeight="1">
      <c r="A223" s="85"/>
      <c r="B223" t="s" s="217">
        <v>533</v>
      </c>
      <c r="C223" s="92">
        <f>C81</f>
        <v>201</v>
      </c>
      <c r="D223" s="92">
        <f>D81</f>
        <v>20</v>
      </c>
      <c r="E223" s="92">
        <f>E81</f>
        <v>34</v>
      </c>
      <c r="F223" s="92">
        <f>F81</f>
        <v>68</v>
      </c>
      <c r="G223" s="92">
        <f>G81</f>
        <v>102</v>
      </c>
      <c r="H223" s="92">
        <f>H81</f>
        <v>133</v>
      </c>
      <c r="I223" s="92">
        <f>I81</f>
        <v>186</v>
      </c>
      <c r="J223" s="93">
        <f>J81</f>
        <v>0</v>
      </c>
      <c r="K223" s="94"/>
      <c r="L223" s="77"/>
      <c r="M223" s="77"/>
      <c r="N223" s="77"/>
      <c r="O223" s="77"/>
      <c r="P223" s="79"/>
    </row>
    <row r="224" ht="17" customHeight="1">
      <c r="A224" s="85"/>
      <c r="B224" t="s" s="217">
        <v>563</v>
      </c>
      <c r="C224" s="92">
        <f>C127</f>
        <v>244</v>
      </c>
      <c r="D224" s="92">
        <f>D127</f>
        <v>100</v>
      </c>
      <c r="E224" s="92">
        <f>E127</f>
        <v>110</v>
      </c>
      <c r="F224" s="92">
        <f>F127</f>
        <v>40</v>
      </c>
      <c r="G224" s="92">
        <f>G127</f>
        <v>222</v>
      </c>
      <c r="H224" s="92">
        <f>H127</f>
        <v>143</v>
      </c>
      <c r="I224" s="92">
        <f>I127</f>
        <v>262</v>
      </c>
      <c r="J224" s="93">
        <f>J127</f>
        <v>0</v>
      </c>
      <c r="K224" s="94"/>
      <c r="L224" s="77"/>
      <c r="M224" s="77"/>
      <c r="N224" s="77"/>
      <c r="O224" s="77"/>
      <c r="P224" s="79"/>
    </row>
    <row r="225" ht="17" customHeight="1">
      <c r="A225" s="85"/>
      <c r="B225" t="s" s="217">
        <v>581</v>
      </c>
      <c r="C225" s="92">
        <f>C162</f>
        <v>126</v>
      </c>
      <c r="D225" s="92">
        <f>D162</f>
        <v>51</v>
      </c>
      <c r="E225" s="92">
        <f>E162</f>
        <v>100</v>
      </c>
      <c r="F225" s="92">
        <f>F162</f>
        <v>46</v>
      </c>
      <c r="G225" s="92">
        <f>G162</f>
        <v>82</v>
      </c>
      <c r="H225" s="92">
        <f>H162</f>
        <v>102</v>
      </c>
      <c r="I225" s="92">
        <f>I162</f>
        <v>166</v>
      </c>
      <c r="J225" s="93">
        <f>J162</f>
        <v>0</v>
      </c>
      <c r="K225" s="94"/>
      <c r="L225" s="77"/>
      <c r="M225" s="77"/>
      <c r="N225" s="77"/>
      <c r="O225" s="77"/>
      <c r="P225" s="79"/>
    </row>
    <row r="226" ht="17" customHeight="1">
      <c r="A226" s="85"/>
      <c r="B226" t="s" s="218">
        <v>594</v>
      </c>
      <c r="C226" s="92">
        <f>C215</f>
        <v>90</v>
      </c>
      <c r="D226" s="92">
        <f>D215</f>
        <v>0</v>
      </c>
      <c r="E226" s="92">
        <f>E215</f>
        <v>90</v>
      </c>
      <c r="F226" s="92">
        <f>F215</f>
        <v>40</v>
      </c>
      <c r="G226" s="92">
        <f>G215</f>
        <v>20</v>
      </c>
      <c r="H226" s="92">
        <f>H215</f>
        <v>60</v>
      </c>
      <c r="I226" s="92">
        <f>I215</f>
        <v>50</v>
      </c>
      <c r="J226" s="93">
        <f>J215</f>
        <v>0</v>
      </c>
      <c r="K226" s="94"/>
      <c r="L226" s="77"/>
      <c r="M226" s="77"/>
      <c r="N226" s="77"/>
      <c r="O226" s="77"/>
      <c r="P226" s="79"/>
    </row>
    <row r="227" ht="17" customHeight="1">
      <c r="A227" s="85"/>
      <c r="B227" t="s" s="218">
        <v>595</v>
      </c>
      <c r="C227" s="92">
        <f>C216</f>
        <v>0</v>
      </c>
      <c r="D227" s="92">
        <f>D216</f>
        <v>10</v>
      </c>
      <c r="E227" s="92">
        <f>E216</f>
        <v>26</v>
      </c>
      <c r="F227" s="92">
        <f>F216</f>
        <v>0</v>
      </c>
      <c r="G227" s="92">
        <f>G216</f>
        <v>0</v>
      </c>
      <c r="H227" s="92">
        <f>H216</f>
        <v>0</v>
      </c>
      <c r="I227" s="92">
        <f>I216</f>
        <v>0</v>
      </c>
      <c r="J227" s="93">
        <f>J216</f>
        <v>0</v>
      </c>
      <c r="K227" s="94"/>
      <c r="L227" s="77"/>
      <c r="M227" s="77"/>
      <c r="N227" s="77"/>
      <c r="O227" s="77"/>
      <c r="P227" s="79"/>
    </row>
    <row r="228" ht="15.75" customHeight="1">
      <c r="A228" s="85"/>
      <c r="B228" t="s" s="219">
        <v>598</v>
      </c>
      <c r="C228" s="220">
        <f>SUM(C222:C226)-C227</f>
        <v>1075</v>
      </c>
      <c r="D228" s="220">
        <f>SUM(D222:D226)-D227</f>
        <v>235</v>
      </c>
      <c r="E228" s="220">
        <f>SUM(E222:E226)-E227</f>
        <v>342</v>
      </c>
      <c r="F228" s="220">
        <f>SUM(F222:F226)-F227</f>
        <v>292</v>
      </c>
      <c r="G228" s="220">
        <f>SUM(G222:G226)-G227</f>
        <v>704</v>
      </c>
      <c r="H228" s="220">
        <f>SUM(H222:H226)-H227</f>
        <v>576</v>
      </c>
      <c r="I228" s="220">
        <f>SUM(I222:I226)-I227</f>
        <v>1063</v>
      </c>
      <c r="J228" s="220">
        <f>SUM(J222:J226)-J227</f>
        <v>0</v>
      </c>
      <c r="K228" s="83"/>
      <c r="L228" s="77"/>
      <c r="M228" s="77"/>
      <c r="N228" s="77"/>
      <c r="O228" s="77"/>
      <c r="P228" s="79"/>
    </row>
    <row r="229" ht="16.5" customHeight="1">
      <c r="A229" s="85"/>
      <c r="B229" t="s" s="221">
        <v>125</v>
      </c>
      <c r="C229" s="98">
        <f>VLOOKUP(RANK(C228,$C$228:$J$228),'Lookup'!$A$85:$B$92,2,FALSE)</f>
        <v>8</v>
      </c>
      <c r="D229" s="98">
        <f>VLOOKUP(RANK(D228,$C$228:$J$228),'Lookup'!$A$85:$B$92,2,FALSE)</f>
        <v>2</v>
      </c>
      <c r="E229" s="98">
        <f>VLOOKUP(RANK(E228,$C$228:$J$228),'Lookup'!$A$85:$B$92,2,FALSE)</f>
        <v>4</v>
      </c>
      <c r="F229" s="98">
        <f>VLOOKUP(RANK(F228,$C$228:$J$228),'Lookup'!$A$85:$B$92,2,FALSE)</f>
        <v>3</v>
      </c>
      <c r="G229" s="98">
        <f>VLOOKUP(RANK(G228,$C$228:$J$228),'Lookup'!$A$85:$B$92,2,FALSE)</f>
        <v>6</v>
      </c>
      <c r="H229" s="98">
        <f>VLOOKUP(RANK(H228,$C$228:$J$228),'Lookup'!$A$85:$B$92,2,FALSE)</f>
        <v>5</v>
      </c>
      <c r="I229" s="98">
        <f>VLOOKUP(RANK(I228,$C$228:$J$228),'Lookup'!$A$85:$B$92,2,FALSE)</f>
        <v>7</v>
      </c>
      <c r="J229" s="98">
        <f>VLOOKUP(RANK(J228,$C$228:$J$228),'Lookup'!$A$85:$B$92,2,FALSE)</f>
        <v>1</v>
      </c>
      <c r="K229" s="83"/>
      <c r="L229" s="77"/>
      <c r="M229" s="77"/>
      <c r="N229" s="77"/>
      <c r="O229" s="77"/>
      <c r="P229" s="79"/>
    </row>
    <row r="230" ht="17.5" customHeight="1">
      <c r="A230" s="222"/>
      <c r="B230" s="70"/>
      <c r="C230" s="70"/>
      <c r="D230" s="70"/>
      <c r="E230" s="70"/>
      <c r="F230" s="70"/>
      <c r="G230" s="70"/>
      <c r="H230" s="70"/>
      <c r="I230" s="70"/>
      <c r="J230" s="70"/>
      <c r="K230" s="2"/>
      <c r="L230" s="45"/>
      <c r="M230" s="2"/>
      <c r="N230" s="2"/>
      <c r="O230" s="2"/>
      <c r="P230" s="223"/>
    </row>
    <row r="231" ht="17" customHeight="1">
      <c r="A231" s="222"/>
      <c r="B231" s="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2"/>
      <c r="N231" s="2"/>
      <c r="O231" s="2"/>
      <c r="P231" s="223"/>
    </row>
    <row r="232" ht="16.5" customHeight="1">
      <c r="A232" s="222"/>
      <c r="B232" s="224"/>
      <c r="C232" s="212"/>
      <c r="D232" s="213"/>
      <c r="E232" s="213"/>
      <c r="F232" s="213"/>
      <c r="G232" s="213"/>
      <c r="H232" s="213"/>
      <c r="I232" s="213"/>
      <c r="J232" s="213"/>
      <c r="K232" s="214"/>
      <c r="L232" s="45"/>
      <c r="M232" s="2"/>
      <c r="N232" s="2"/>
      <c r="O232" s="2"/>
      <c r="P232" s="223"/>
    </row>
    <row r="233" ht="79.5" customHeight="1">
      <c r="A233" s="222"/>
      <c r="B233" t="s" s="215">
        <v>597</v>
      </c>
      <c r="C233" t="s" s="195">
        <f t="shared" si="9"/>
        <v>13</v>
      </c>
      <c r="D233" t="s" s="107">
        <f t="shared" si="10"/>
        <v>14</v>
      </c>
      <c r="E233" t="s" s="107">
        <f t="shared" si="11"/>
        <v>15</v>
      </c>
      <c r="F233" t="s" s="107">
        <f t="shared" si="12"/>
        <v>16</v>
      </c>
      <c r="G233" t="s" s="107">
        <f t="shared" si="13"/>
        <v>17</v>
      </c>
      <c r="H233" t="s" s="107">
        <f t="shared" si="14"/>
        <v>18</v>
      </c>
      <c r="I233" t="s" s="107">
        <f t="shared" si="15"/>
        <v>19</v>
      </c>
      <c r="J233" t="s" s="108">
        <f t="shared" si="16"/>
        <v>20</v>
      </c>
      <c r="K233" s="25"/>
      <c r="L233" s="45"/>
      <c r="M233" s="2"/>
      <c r="N233" s="2"/>
      <c r="O233" s="2"/>
      <c r="P233" s="223"/>
    </row>
    <row r="234" ht="17.5" customHeight="1">
      <c r="A234" s="225"/>
      <c r="B234" t="s" s="216">
        <v>512</v>
      </c>
      <c r="C234" s="226"/>
      <c r="D234" s="226"/>
      <c r="E234" s="226"/>
      <c r="F234" s="226"/>
      <c r="G234" s="226"/>
      <c r="H234" s="226"/>
      <c r="I234" s="226"/>
      <c r="J234" s="227"/>
      <c r="K234" s="25"/>
      <c r="L234" s="45"/>
      <c r="M234" s="2"/>
      <c r="N234" s="2"/>
      <c r="O234" s="2"/>
      <c r="P234" s="223"/>
    </row>
    <row r="235" ht="17" customHeight="1">
      <c r="A235" s="225"/>
      <c r="B235" t="s" s="217">
        <v>533</v>
      </c>
      <c r="C235" s="228"/>
      <c r="D235" s="228"/>
      <c r="E235" s="228"/>
      <c r="F235" s="228"/>
      <c r="G235" s="228"/>
      <c r="H235" s="228"/>
      <c r="I235" s="228"/>
      <c r="J235" s="229"/>
      <c r="K235" s="25"/>
      <c r="L235" s="45"/>
      <c r="M235" s="2"/>
      <c r="N235" s="2"/>
      <c r="O235" s="2"/>
      <c r="P235" s="223"/>
    </row>
    <row r="236" ht="17" customHeight="1">
      <c r="A236" s="225"/>
      <c r="B236" t="s" s="217">
        <v>563</v>
      </c>
      <c r="C236" s="228"/>
      <c r="D236" s="228"/>
      <c r="E236" s="228"/>
      <c r="F236" s="228"/>
      <c r="G236" s="228"/>
      <c r="H236" s="228"/>
      <c r="I236" s="228"/>
      <c r="J236" s="229"/>
      <c r="K236" s="25"/>
      <c r="L236" s="45"/>
      <c r="M236" s="2"/>
      <c r="N236" s="2"/>
      <c r="O236" s="2"/>
      <c r="P236" s="223"/>
    </row>
    <row r="237" ht="17" customHeight="1">
      <c r="A237" s="225"/>
      <c r="B237" t="s" s="217">
        <v>581</v>
      </c>
      <c r="C237" s="228"/>
      <c r="D237" s="228"/>
      <c r="E237" s="228"/>
      <c r="F237" s="228"/>
      <c r="G237" s="228"/>
      <c r="H237" s="228"/>
      <c r="I237" s="228"/>
      <c r="J237" s="229"/>
      <c r="K237" s="25"/>
      <c r="L237" s="45"/>
      <c r="M237" s="2"/>
      <c r="N237" s="2"/>
      <c r="O237" s="2"/>
      <c r="P237" s="223"/>
    </row>
    <row r="238" ht="17" customHeight="1">
      <c r="A238" s="225"/>
      <c r="B238" t="s" s="218">
        <v>594</v>
      </c>
      <c r="C238" s="228"/>
      <c r="D238" s="228"/>
      <c r="E238" s="228"/>
      <c r="F238" s="228"/>
      <c r="G238" s="228"/>
      <c r="H238" s="228"/>
      <c r="I238" s="228"/>
      <c r="J238" s="229"/>
      <c r="K238" s="25"/>
      <c r="L238" s="45"/>
      <c r="M238" s="2"/>
      <c r="N238" s="2"/>
      <c r="O238" s="2"/>
      <c r="P238" s="223"/>
    </row>
    <row r="239" ht="17" customHeight="1">
      <c r="A239" s="225"/>
      <c r="B239" t="s" s="218">
        <v>595</v>
      </c>
      <c r="C239" s="228"/>
      <c r="D239" s="228"/>
      <c r="E239" s="228"/>
      <c r="F239" s="228"/>
      <c r="G239" s="228"/>
      <c r="H239" s="228"/>
      <c r="I239" s="228"/>
      <c r="J239" s="229"/>
      <c r="K239" s="25"/>
      <c r="L239" s="45"/>
      <c r="M239" s="2"/>
      <c r="N239" s="2"/>
      <c r="O239" s="2"/>
      <c r="P239" s="223"/>
    </row>
    <row r="240" ht="15.75" customHeight="1">
      <c r="A240" s="225"/>
      <c r="B240" t="s" s="219">
        <v>598</v>
      </c>
      <c r="C240" s="230"/>
      <c r="D240" s="230"/>
      <c r="E240" s="230"/>
      <c r="F240" s="230"/>
      <c r="G240" s="230"/>
      <c r="H240" s="230"/>
      <c r="I240" s="230"/>
      <c r="J240" s="231"/>
      <c r="K240" s="25"/>
      <c r="L240" s="45"/>
      <c r="M240" s="2"/>
      <c r="N240" s="2"/>
      <c r="O240" s="2"/>
      <c r="P240" s="223"/>
    </row>
    <row r="241" ht="16.5" customHeight="1">
      <c r="A241" s="225"/>
      <c r="B241" t="s" s="221">
        <v>125</v>
      </c>
      <c r="C241" s="232"/>
      <c r="D241" s="232"/>
      <c r="E241" s="232"/>
      <c r="F241" s="232"/>
      <c r="G241" s="232"/>
      <c r="H241" s="232"/>
      <c r="I241" s="232"/>
      <c r="J241" s="233"/>
      <c r="K241" s="25"/>
      <c r="L241" s="45"/>
      <c r="M241" s="2"/>
      <c r="N241" s="2"/>
      <c r="O241" s="2"/>
      <c r="P241" s="223"/>
    </row>
    <row r="242" ht="17.5" customHeight="1">
      <c r="A242" s="222"/>
      <c r="B242" s="70"/>
      <c r="C242" s="70"/>
      <c r="D242" s="70"/>
      <c r="E242" s="70"/>
      <c r="F242" s="70"/>
      <c r="G242" s="70"/>
      <c r="H242" s="70"/>
      <c r="I242" s="70"/>
      <c r="J242" s="70"/>
      <c r="K242" s="2"/>
      <c r="L242" s="45"/>
      <c r="M242" s="2"/>
      <c r="N242" s="2"/>
      <c r="O242" s="2"/>
      <c r="P242" s="223"/>
    </row>
    <row r="243" ht="17" customHeight="1">
      <c r="A243" s="222"/>
      <c r="B243" s="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2"/>
      <c r="N243" s="2"/>
      <c r="O243" s="2"/>
      <c r="P243" s="223"/>
    </row>
    <row r="244" ht="16.5" customHeight="1">
      <c r="A244" s="222"/>
      <c r="B244" s="224"/>
      <c r="C244" s="212"/>
      <c r="D244" s="213"/>
      <c r="E244" s="213"/>
      <c r="F244" s="213"/>
      <c r="G244" s="213"/>
      <c r="H244" s="213"/>
      <c r="I244" s="213"/>
      <c r="J244" s="213"/>
      <c r="K244" s="214"/>
      <c r="L244" s="45"/>
      <c r="M244" s="2"/>
      <c r="N244" s="2"/>
      <c r="O244" s="2"/>
      <c r="P244" s="223"/>
    </row>
    <row r="245" ht="79.5" customHeight="1">
      <c r="A245" s="222"/>
      <c r="B245" t="s" s="215">
        <v>599</v>
      </c>
      <c r="C245" t="s" s="195">
        <f t="shared" si="9"/>
        <v>13</v>
      </c>
      <c r="D245" t="s" s="107">
        <f t="shared" si="10"/>
        <v>14</v>
      </c>
      <c r="E245" t="s" s="107">
        <f t="shared" si="11"/>
        <v>15</v>
      </c>
      <c r="F245" t="s" s="107">
        <f t="shared" si="12"/>
        <v>16</v>
      </c>
      <c r="G245" t="s" s="107">
        <f t="shared" si="13"/>
        <v>17</v>
      </c>
      <c r="H245" t="s" s="107">
        <f t="shared" si="14"/>
        <v>18</v>
      </c>
      <c r="I245" t="s" s="107">
        <f t="shared" si="15"/>
        <v>19</v>
      </c>
      <c r="J245" t="s" s="108">
        <f t="shared" si="16"/>
        <v>20</v>
      </c>
      <c r="K245" s="25"/>
      <c r="L245" s="45"/>
      <c r="M245" s="2"/>
      <c r="N245" s="2"/>
      <c r="O245" s="2"/>
      <c r="P245" s="223"/>
    </row>
    <row r="246" ht="17.5" customHeight="1">
      <c r="A246" s="225"/>
      <c r="B246" t="s" s="216">
        <v>512</v>
      </c>
      <c r="C246" s="101">
        <f>C234+C222</f>
        <v>414</v>
      </c>
      <c r="D246" s="101">
        <f>D234+D222</f>
        <v>74</v>
      </c>
      <c r="E246" s="101">
        <f>E234+E222</f>
        <v>34</v>
      </c>
      <c r="F246" s="101">
        <f>F234+F222</f>
        <v>98</v>
      </c>
      <c r="G246" s="101">
        <f>G234+G222</f>
        <v>278</v>
      </c>
      <c r="H246" s="101">
        <f>H234+H222</f>
        <v>138</v>
      </c>
      <c r="I246" s="101">
        <f>I234+I222</f>
        <v>399</v>
      </c>
      <c r="J246" s="109">
        <f>J234+J222</f>
        <v>0</v>
      </c>
      <c r="K246" s="25"/>
      <c r="L246" s="45"/>
      <c r="M246" s="2"/>
      <c r="N246" s="2"/>
      <c r="O246" s="2"/>
      <c r="P246" s="223"/>
    </row>
    <row r="247" ht="17" customHeight="1">
      <c r="A247" s="225"/>
      <c r="B247" t="s" s="217">
        <v>533</v>
      </c>
      <c r="C247" s="92">
        <f>C235+C223</f>
        <v>201</v>
      </c>
      <c r="D247" s="92">
        <f>D235+D223</f>
        <v>20</v>
      </c>
      <c r="E247" s="92">
        <f>E235+E223</f>
        <v>34</v>
      </c>
      <c r="F247" s="92">
        <f>F235+F223</f>
        <v>68</v>
      </c>
      <c r="G247" s="92">
        <f>G235+G223</f>
        <v>102</v>
      </c>
      <c r="H247" s="92">
        <f>H235+H223</f>
        <v>133</v>
      </c>
      <c r="I247" s="92">
        <f>I235+I223</f>
        <v>186</v>
      </c>
      <c r="J247" s="93">
        <f>J235+J223</f>
        <v>0</v>
      </c>
      <c r="K247" s="25"/>
      <c r="L247" s="45"/>
      <c r="M247" s="2"/>
      <c r="N247" s="2"/>
      <c r="O247" s="2"/>
      <c r="P247" s="223"/>
    </row>
    <row r="248" ht="17" customHeight="1">
      <c r="A248" s="225"/>
      <c r="B248" t="s" s="217">
        <v>563</v>
      </c>
      <c r="C248" s="92">
        <f>C236+C224</f>
        <v>244</v>
      </c>
      <c r="D248" s="92">
        <f>D236+D224</f>
        <v>100</v>
      </c>
      <c r="E248" s="92">
        <f>E236+E224</f>
        <v>110</v>
      </c>
      <c r="F248" s="92">
        <f>F236+F224</f>
        <v>40</v>
      </c>
      <c r="G248" s="92">
        <f>G236+G224</f>
        <v>222</v>
      </c>
      <c r="H248" s="92">
        <f>H236+H224</f>
        <v>143</v>
      </c>
      <c r="I248" s="92">
        <f>I236+I224</f>
        <v>262</v>
      </c>
      <c r="J248" s="93">
        <f>J236+J224</f>
        <v>0</v>
      </c>
      <c r="K248" s="25"/>
      <c r="L248" s="45"/>
      <c r="M248" s="2"/>
      <c r="N248" s="2"/>
      <c r="O248" s="2"/>
      <c r="P248" s="223"/>
    </row>
    <row r="249" ht="17" customHeight="1">
      <c r="A249" s="225"/>
      <c r="B249" t="s" s="217">
        <v>581</v>
      </c>
      <c r="C249" s="92">
        <f>C237+C225</f>
        <v>126</v>
      </c>
      <c r="D249" s="92">
        <f>D237+D225</f>
        <v>51</v>
      </c>
      <c r="E249" s="92">
        <f>E237+E225</f>
        <v>100</v>
      </c>
      <c r="F249" s="92">
        <f>F237+F225</f>
        <v>46</v>
      </c>
      <c r="G249" s="92">
        <f>G237+G225</f>
        <v>82</v>
      </c>
      <c r="H249" s="92">
        <f>H237+H225</f>
        <v>102</v>
      </c>
      <c r="I249" s="92">
        <f>I237+I225</f>
        <v>166</v>
      </c>
      <c r="J249" s="93">
        <f>J237+J225</f>
        <v>0</v>
      </c>
      <c r="K249" s="25"/>
      <c r="L249" s="45"/>
      <c r="M249" s="2"/>
      <c r="N249" s="2"/>
      <c r="O249" s="2"/>
      <c r="P249" s="223"/>
    </row>
    <row r="250" ht="17" customHeight="1">
      <c r="A250" s="225"/>
      <c r="B250" t="s" s="218">
        <v>594</v>
      </c>
      <c r="C250" s="92">
        <f>C238+C226</f>
        <v>90</v>
      </c>
      <c r="D250" s="92">
        <f>D238+D226</f>
        <v>0</v>
      </c>
      <c r="E250" s="92">
        <f>E238+E226</f>
        <v>90</v>
      </c>
      <c r="F250" s="92">
        <f>F238+F226</f>
        <v>40</v>
      </c>
      <c r="G250" s="92">
        <f>G238+G226</f>
        <v>20</v>
      </c>
      <c r="H250" s="92">
        <f>H238+H226</f>
        <v>60</v>
      </c>
      <c r="I250" s="92">
        <f>I238+I226</f>
        <v>50</v>
      </c>
      <c r="J250" s="93">
        <f>J238+J226</f>
        <v>0</v>
      </c>
      <c r="K250" s="25"/>
      <c r="L250" s="45"/>
      <c r="M250" s="2"/>
      <c r="N250" s="2"/>
      <c r="O250" s="2"/>
      <c r="P250" s="223"/>
    </row>
    <row r="251" ht="17" customHeight="1">
      <c r="A251" s="225"/>
      <c r="B251" t="s" s="218">
        <v>595</v>
      </c>
      <c r="C251" s="92">
        <f>C239+C227</f>
        <v>0</v>
      </c>
      <c r="D251" s="92">
        <f>D239+D227</f>
        <v>10</v>
      </c>
      <c r="E251" s="92">
        <f>E239+E227</f>
        <v>26</v>
      </c>
      <c r="F251" s="92">
        <f>F239+F227</f>
        <v>0</v>
      </c>
      <c r="G251" s="92">
        <f>G239+G227</f>
        <v>0</v>
      </c>
      <c r="H251" s="92">
        <f>H239+H227</f>
        <v>0</v>
      </c>
      <c r="I251" s="92">
        <f>I239+I227</f>
        <v>0</v>
      </c>
      <c r="J251" s="93">
        <f>J239+J227</f>
        <v>0</v>
      </c>
      <c r="K251" s="25"/>
      <c r="L251" s="45"/>
      <c r="M251" s="2"/>
      <c r="N251" s="2"/>
      <c r="O251" s="2"/>
      <c r="P251" s="223"/>
    </row>
    <row r="252" ht="15.75" customHeight="1">
      <c r="A252" s="225"/>
      <c r="B252" t="s" s="219">
        <v>598</v>
      </c>
      <c r="C252" s="220">
        <f>C240+C228</f>
        <v>1075</v>
      </c>
      <c r="D252" s="220">
        <f>D240+D228</f>
        <v>235</v>
      </c>
      <c r="E252" s="220">
        <f>E240+E228</f>
        <v>342</v>
      </c>
      <c r="F252" s="220">
        <f>F240+F228</f>
        <v>292</v>
      </c>
      <c r="G252" s="220">
        <f>G240+G228</f>
        <v>704</v>
      </c>
      <c r="H252" s="220">
        <f>H240+H228</f>
        <v>576</v>
      </c>
      <c r="I252" s="220">
        <f>I240+I228</f>
        <v>1063</v>
      </c>
      <c r="J252" s="234">
        <f>J240+J228</f>
        <v>0</v>
      </c>
      <c r="K252" s="25"/>
      <c r="L252" s="45"/>
      <c r="M252" s="2"/>
      <c r="N252" s="2"/>
      <c r="O252" s="2"/>
      <c r="P252" s="223"/>
    </row>
    <row r="253" ht="16.5" customHeight="1">
      <c r="A253" s="235"/>
      <c r="B253" t="s" s="221">
        <v>125</v>
      </c>
      <c r="C253" s="98">
        <f>C241+C229</f>
        <v>8</v>
      </c>
      <c r="D253" s="98">
        <f>D241+D229</f>
        <v>2</v>
      </c>
      <c r="E253" s="98">
        <f>E241+E229</f>
        <v>4</v>
      </c>
      <c r="F253" s="98">
        <f>F241+F229</f>
        <v>3</v>
      </c>
      <c r="G253" s="98">
        <f>G241+G229</f>
        <v>6</v>
      </c>
      <c r="H253" s="98">
        <f>H241+H229</f>
        <v>5</v>
      </c>
      <c r="I253" s="98">
        <f>I241+I229</f>
        <v>7</v>
      </c>
      <c r="J253" s="99">
        <f>J241+J229</f>
        <v>1</v>
      </c>
      <c r="K253" s="236"/>
      <c r="L253" s="237"/>
      <c r="M253" s="238"/>
      <c r="N253" s="238"/>
      <c r="O253" s="238"/>
      <c r="P253" s="239"/>
    </row>
  </sheetData>
  <mergeCells count="42">
    <mergeCell ref="C208:J208"/>
    <mergeCell ref="C209:J209"/>
    <mergeCell ref="C210:J210"/>
    <mergeCell ref="C211:J211"/>
    <mergeCell ref="C212:J212"/>
    <mergeCell ref="C203:J203"/>
    <mergeCell ref="C204:J204"/>
    <mergeCell ref="C205:J205"/>
    <mergeCell ref="C206:J206"/>
    <mergeCell ref="C207:J207"/>
    <mergeCell ref="C198:J198"/>
    <mergeCell ref="C199:J199"/>
    <mergeCell ref="C200:J200"/>
    <mergeCell ref="C201:J201"/>
    <mergeCell ref="C202:J202"/>
    <mergeCell ref="C193:J193"/>
    <mergeCell ref="C194:J194"/>
    <mergeCell ref="C195:J195"/>
    <mergeCell ref="C196:J196"/>
    <mergeCell ref="C197:J197"/>
    <mergeCell ref="B207:B209"/>
    <mergeCell ref="B210:B212"/>
    <mergeCell ref="B201:B203"/>
    <mergeCell ref="B204:B206"/>
    <mergeCell ref="B195:B197"/>
    <mergeCell ref="B198:B200"/>
    <mergeCell ref="D182:F182"/>
    <mergeCell ref="D183:F183"/>
    <mergeCell ref="B189:B191"/>
    <mergeCell ref="B192:B194"/>
    <mergeCell ref="N3:O3"/>
    <mergeCell ref="D184:F184"/>
    <mergeCell ref="D176:F176"/>
    <mergeCell ref="D177:F177"/>
    <mergeCell ref="D178:F178"/>
    <mergeCell ref="D179:F179"/>
    <mergeCell ref="D180:F180"/>
    <mergeCell ref="D181:F181"/>
    <mergeCell ref="C189:J189"/>
    <mergeCell ref="C190:J190"/>
    <mergeCell ref="C191:J191"/>
    <mergeCell ref="C192:J192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